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НиОТ\2025_СОТ\04. Договоры 2025\172. Поставка СИЗ на высоте\"/>
    </mc:Choice>
  </mc:AlternateContent>
  <bookViews>
    <workbookView xWindow="-120" yWindow="-120" windowWidth="29040" windowHeight="15840" tabRatio="876" firstSheet="7" activeTab="7"/>
  </bookViews>
  <sheets>
    <sheet name="Свод" sheetId="8" r:id="rId1"/>
    <sheet name="ВР" sheetId="9" r:id="rId2"/>
    <sheet name="ЛП" sheetId="13" r:id="rId3"/>
    <sheet name="ОР" sheetId="14" r:id="rId4"/>
    <sheet name="СМ" sheetId="15" r:id="rId5"/>
    <sheet name="ТМ" sheetId="16" r:id="rId6"/>
    <sheet name="ТВ" sheetId="17" r:id="rId7"/>
    <sheet name="ЯР" sheetId="18" r:id="rId8"/>
  </sheets>
  <definedNames>
    <definedName name="_xlnm.Print_Area" localSheetId="1">ВР!$A$1:$S$30</definedName>
    <definedName name="_xlnm.Print_Area" localSheetId="2">ЛП!$A$1:$S$30</definedName>
    <definedName name="_xlnm.Print_Area" localSheetId="3">ОР!$A$1:$S$31</definedName>
    <definedName name="_xlnm.Print_Area" localSheetId="0">Свод!$A$1:$S$30</definedName>
    <definedName name="_xlnm.Print_Area" localSheetId="4">СМ!$A$1:$S$32</definedName>
    <definedName name="_xlnm.Print_Area" localSheetId="6">ТВ!$A$1:$S$30</definedName>
    <definedName name="_xlnm.Print_Area" localSheetId="5">ТМ!$A$1:$S$31</definedName>
    <definedName name="_xlnm.Print_Area" localSheetId="7">ЯР!$A$1:$S$48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3" i="18" l="1"/>
  <c r="S22" i="18"/>
  <c r="S21" i="18"/>
  <c r="S20" i="18"/>
  <c r="S19" i="18"/>
  <c r="S18" i="18"/>
  <c r="S24" i="18" s="1"/>
  <c r="S17" i="18"/>
  <c r="S16" i="18"/>
  <c r="S15" i="18"/>
  <c r="S14" i="18"/>
  <c r="S13" i="18"/>
  <c r="S12" i="18"/>
  <c r="S11" i="18"/>
  <c r="S10" i="18"/>
  <c r="S9" i="18"/>
  <c r="S8" i="18"/>
  <c r="S7" i="18"/>
  <c r="S6" i="18"/>
  <c r="P23" i="18"/>
  <c r="P22" i="18"/>
  <c r="P21" i="18"/>
  <c r="P20" i="18"/>
  <c r="P19" i="18"/>
  <c r="P18" i="18"/>
  <c r="P17" i="18"/>
  <c r="P16" i="18"/>
  <c r="P15" i="18"/>
  <c r="P14" i="18"/>
  <c r="P13" i="18"/>
  <c r="P12" i="18"/>
  <c r="P11" i="18"/>
  <c r="P10" i="18"/>
  <c r="P9" i="18"/>
  <c r="P8" i="18"/>
  <c r="P7" i="18"/>
  <c r="P6" i="18"/>
  <c r="P24" i="18" s="1"/>
  <c r="P26" i="18" s="1"/>
  <c r="P25" i="18" s="1"/>
  <c r="S26" i="18" l="1"/>
  <c r="S25" i="18" s="1"/>
  <c r="J7" i="18"/>
  <c r="J8" i="18"/>
  <c r="J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F7" i="18" l="1"/>
  <c r="G7" i="18" s="1"/>
  <c r="F8" i="18"/>
  <c r="G8" i="18" s="1"/>
  <c r="F9" i="18"/>
  <c r="G9" i="18" s="1"/>
  <c r="F10" i="18"/>
  <c r="G10" i="18" s="1"/>
  <c r="F11" i="18"/>
  <c r="G11" i="18" s="1"/>
  <c r="F12" i="18"/>
  <c r="G12" i="18" s="1"/>
  <c r="F13" i="18"/>
  <c r="G13" i="18" s="1"/>
  <c r="F14" i="18"/>
  <c r="G14" i="18" s="1"/>
  <c r="F15" i="18"/>
  <c r="G15" i="18" s="1"/>
  <c r="F16" i="18"/>
  <c r="G16" i="18" s="1"/>
  <c r="F17" i="18"/>
  <c r="G17" i="18" s="1"/>
  <c r="F18" i="18"/>
  <c r="G18" i="18" s="1"/>
  <c r="F19" i="18"/>
  <c r="G19" i="18" s="1"/>
  <c r="F20" i="18"/>
  <c r="G20" i="18" s="1"/>
  <c r="F21" i="18"/>
  <c r="G21" i="18" s="1"/>
  <c r="F22" i="18"/>
  <c r="G22" i="18" s="1"/>
  <c r="F23" i="18"/>
  <c r="G23" i="18" s="1"/>
  <c r="F6" i="18"/>
  <c r="M7" i="18"/>
  <c r="M8" i="18"/>
  <c r="M9" i="18"/>
  <c r="M10" i="18"/>
  <c r="M11" i="18"/>
  <c r="M12" i="18"/>
  <c r="M13" i="18"/>
  <c r="M14" i="18"/>
  <c r="M15" i="18"/>
  <c r="M16" i="18"/>
  <c r="M17" i="18"/>
  <c r="M18" i="18"/>
  <c r="M19" i="18"/>
  <c r="M20" i="18"/>
  <c r="M21" i="18"/>
  <c r="M22" i="18"/>
  <c r="M23" i="18"/>
  <c r="Q24" i="18"/>
  <c r="N24" i="18"/>
  <c r="K24" i="18"/>
  <c r="H24" i="18"/>
  <c r="E24" i="18"/>
  <c r="G6" i="18" l="1"/>
  <c r="G24" i="18" s="1"/>
  <c r="G26" i="18" s="1"/>
  <c r="G25" i="18" s="1"/>
  <c r="M6" i="18"/>
  <c r="M24" i="18" s="1"/>
  <c r="M26" i="18" s="1"/>
  <c r="M25" i="18" s="1"/>
  <c r="J6" i="18" l="1"/>
  <c r="J24" i="18" s="1"/>
  <c r="J26" i="18" s="1"/>
  <c r="J25" i="18" s="1"/>
  <c r="Q8" i="17" l="1"/>
  <c r="N8" i="17"/>
  <c r="K8" i="17"/>
  <c r="H8" i="17"/>
  <c r="E8" i="17"/>
  <c r="S7" i="17"/>
  <c r="P7" i="17"/>
  <c r="M7" i="17"/>
  <c r="J7" i="17"/>
  <c r="G7" i="17"/>
  <c r="S6" i="17"/>
  <c r="P6" i="17"/>
  <c r="M6" i="17"/>
  <c r="J6" i="17"/>
  <c r="G6" i="17"/>
  <c r="Q8" i="16"/>
  <c r="N8" i="16"/>
  <c r="K8" i="16"/>
  <c r="H8" i="16"/>
  <c r="E8" i="16"/>
  <c r="S7" i="16"/>
  <c r="P7" i="16"/>
  <c r="M7" i="16"/>
  <c r="J7" i="16"/>
  <c r="G7" i="16"/>
  <c r="S6" i="16"/>
  <c r="P6" i="16"/>
  <c r="M6" i="16"/>
  <c r="J6" i="16"/>
  <c r="G6" i="16"/>
  <c r="G8" i="16" s="1"/>
  <c r="G10" i="16" s="1"/>
  <c r="G9" i="16" s="1"/>
  <c r="Q8" i="15"/>
  <c r="N8" i="15"/>
  <c r="K8" i="15"/>
  <c r="H8" i="15"/>
  <c r="E8" i="15"/>
  <c r="S7" i="15"/>
  <c r="P7" i="15"/>
  <c r="M7" i="15"/>
  <c r="J7" i="15"/>
  <c r="G7" i="15"/>
  <c r="S6" i="15"/>
  <c r="P6" i="15"/>
  <c r="M6" i="15"/>
  <c r="J6" i="15"/>
  <c r="G6" i="15"/>
  <c r="Q8" i="14"/>
  <c r="N8" i="14"/>
  <c r="K8" i="14"/>
  <c r="H8" i="14"/>
  <c r="E8" i="14"/>
  <c r="S7" i="14"/>
  <c r="P7" i="14"/>
  <c r="M7" i="14"/>
  <c r="J7" i="14"/>
  <c r="G7" i="14"/>
  <c r="S6" i="14"/>
  <c r="P6" i="14"/>
  <c r="M6" i="14"/>
  <c r="J6" i="14"/>
  <c r="G6" i="14"/>
  <c r="Q8" i="13"/>
  <c r="N8" i="13"/>
  <c r="K8" i="13"/>
  <c r="H8" i="13"/>
  <c r="E8" i="13"/>
  <c r="S7" i="13"/>
  <c r="P7" i="13"/>
  <c r="M7" i="13"/>
  <c r="J7" i="13"/>
  <c r="G7" i="13"/>
  <c r="S6" i="13"/>
  <c r="P6" i="13"/>
  <c r="M6" i="13"/>
  <c r="J6" i="13"/>
  <c r="G6" i="13"/>
  <c r="H8" i="9"/>
  <c r="Q8" i="9"/>
  <c r="N8" i="9"/>
  <c r="K8" i="9"/>
  <c r="E8" i="9"/>
  <c r="S7" i="9"/>
  <c r="P7" i="9"/>
  <c r="M7" i="9"/>
  <c r="J7" i="9"/>
  <c r="G7" i="9"/>
  <c r="S6" i="9"/>
  <c r="P6" i="9"/>
  <c r="P8" i="9" s="1"/>
  <c r="P10" i="9" s="1"/>
  <c r="P9" i="9" s="1"/>
  <c r="M6" i="9"/>
  <c r="J6" i="9"/>
  <c r="G6" i="9"/>
  <c r="Q8" i="8"/>
  <c r="N8" i="8"/>
  <c r="K8" i="8"/>
  <c r="E8" i="8"/>
  <c r="P8" i="16" l="1"/>
  <c r="P10" i="16" s="1"/>
  <c r="P9" i="16" s="1"/>
  <c r="J8" i="17"/>
  <c r="J10" i="17" s="1"/>
  <c r="J9" i="17" s="1"/>
  <c r="S8" i="17"/>
  <c r="S10" i="17" s="1"/>
  <c r="S9" i="17" s="1"/>
  <c r="P8" i="17"/>
  <c r="P10" i="17" s="1"/>
  <c r="P9" i="17" s="1"/>
  <c r="M8" i="17"/>
  <c r="M10" i="17" s="1"/>
  <c r="M9" i="17" s="1"/>
  <c r="M8" i="16"/>
  <c r="M10" i="16" s="1"/>
  <c r="M9" i="16" s="1"/>
  <c r="J8" i="16"/>
  <c r="J10" i="16" s="1"/>
  <c r="J9" i="16" s="1"/>
  <c r="S8" i="16"/>
  <c r="S10" i="16" s="1"/>
  <c r="S9" i="16" s="1"/>
  <c r="P8" i="15"/>
  <c r="P10" i="15" s="1"/>
  <c r="P9" i="15" s="1"/>
  <c r="S8" i="15"/>
  <c r="S10" i="15" s="1"/>
  <c r="S9" i="15" s="1"/>
  <c r="J8" i="15"/>
  <c r="J10" i="15" s="1"/>
  <c r="J9" i="15" s="1"/>
  <c r="G8" i="15"/>
  <c r="G10" i="15" s="1"/>
  <c r="G9" i="15" s="1"/>
  <c r="S8" i="14"/>
  <c r="S10" i="14" s="1"/>
  <c r="S9" i="14" s="1"/>
  <c r="P8" i="14"/>
  <c r="P10" i="14" s="1"/>
  <c r="P9" i="14" s="1"/>
  <c r="J8" i="14"/>
  <c r="J10" i="14" s="1"/>
  <c r="J9" i="14" s="1"/>
  <c r="P8" i="13"/>
  <c r="P10" i="13" s="1"/>
  <c r="P9" i="13" s="1"/>
  <c r="J8" i="13"/>
  <c r="J10" i="13" s="1"/>
  <c r="J9" i="13" s="1"/>
  <c r="S8" i="13"/>
  <c r="S10" i="13" s="1"/>
  <c r="S9" i="13" s="1"/>
  <c r="S8" i="9"/>
  <c r="S10" i="9" s="1"/>
  <c r="S9" i="9" s="1"/>
  <c r="J8" i="9"/>
  <c r="J10" i="9" s="1"/>
  <c r="J9" i="9" s="1"/>
  <c r="M8" i="14"/>
  <c r="M10" i="14" s="1"/>
  <c r="M9" i="14" s="1"/>
  <c r="G8" i="14"/>
  <c r="G10" i="14" s="1"/>
  <c r="G9" i="14" s="1"/>
  <c r="M8" i="13"/>
  <c r="M10" i="13" s="1"/>
  <c r="M9" i="13" s="1"/>
  <c r="G8" i="13"/>
  <c r="G10" i="13" s="1"/>
  <c r="G9" i="13" s="1"/>
  <c r="G8" i="9"/>
  <c r="G10" i="9" s="1"/>
  <c r="G9" i="9" s="1"/>
  <c r="G8" i="17"/>
  <c r="G10" i="17" s="1"/>
  <c r="G9" i="17" s="1"/>
  <c r="M8" i="15"/>
  <c r="M10" i="15" s="1"/>
  <c r="M9" i="15" s="1"/>
  <c r="M8" i="9"/>
  <c r="M10" i="9" s="1"/>
  <c r="M9" i="9" s="1"/>
  <c r="S7" i="8"/>
  <c r="P7" i="8"/>
  <c r="M7" i="8"/>
  <c r="J7" i="8"/>
  <c r="G7" i="8"/>
  <c r="H8" i="8" l="1"/>
  <c r="S6" i="8"/>
  <c r="P6" i="8"/>
  <c r="M6" i="8"/>
  <c r="J6" i="8"/>
  <c r="J8" i="8" s="1"/>
  <c r="J10" i="8" s="1"/>
  <c r="J9" i="8" s="1"/>
  <c r="G6" i="8"/>
  <c r="G8" i="8" s="1"/>
  <c r="G10" i="8" l="1"/>
  <c r="G9" i="8" s="1"/>
  <c r="P8" i="8"/>
  <c r="P10" i="8" s="1"/>
  <c r="P9" i="8" s="1"/>
  <c r="M8" i="8"/>
  <c r="M10" i="8" s="1"/>
  <c r="M9" i="8" s="1"/>
  <c r="S8" i="8"/>
  <c r="S10" i="8" s="1"/>
  <c r="S9" i="8" s="1"/>
</calcChain>
</file>

<file path=xl/sharedStrings.xml><?xml version="1.0" encoding="utf-8"?>
<sst xmlns="http://schemas.openxmlformats.org/spreadsheetml/2006/main" count="421" uniqueCount="94">
  <si>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</si>
  <si>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</si>
  <si>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</si>
  <si>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</si>
  <si>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</si>
  <si>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</si>
  <si>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</si>
  <si>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Справочник цен</t>
  </si>
  <si>
    <t>Отчет:</t>
  </si>
  <si>
    <t>Номер материала SAP</t>
  </si>
  <si>
    <t>Сумма, руб. без НДС</t>
  </si>
  <si>
    <t>Итог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</si>
  <si>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</si>
  <si>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</si>
  <si>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</si>
  <si>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3. В стоимости лота/заукпки материалов/оборудования включены доставка и все дополнительные расходы.</t>
  </si>
  <si>
    <t>ШТ</t>
  </si>
  <si>
    <t>Р.В. Солянин</t>
  </si>
  <si>
    <t xml:space="preserve">Руководитель дирекции по логистике и МТО  ПАО "Россети Центр"                                                                                                                             </t>
  </si>
  <si>
    <t>Приложение №2</t>
  </si>
  <si>
    <t>КП № 2 от 31.03.2023</t>
  </si>
  <si>
    <t>КП № 3 от 31.03.2023</t>
  </si>
  <si>
    <t>Шлем защитный Авакс-1</t>
  </si>
  <si>
    <t>Бронежилет Фагор 4 черный</t>
  </si>
  <si>
    <t>КП № 1 от 10.05.2023</t>
  </si>
  <si>
    <t xml:space="preserve">КП № 2 от </t>
  </si>
  <si>
    <t xml:space="preserve">КП № 3 от </t>
  </si>
  <si>
    <t>За расчетную стоимость лота принять стоимость КП №1 от 10.05.2023</t>
  </si>
  <si>
    <t>Составил:</t>
  </si>
  <si>
    <t>_____________________ М.В. Лепейко</t>
  </si>
  <si>
    <t>Проверил:</t>
  </si>
  <si>
    <t>Заместитель руководителя дирекции по логистике и МТО "ПАО "Россети Центр"</t>
  </si>
  <si>
    <t>_____________________ А.Ю. Бордунов</t>
  </si>
  <si>
    <t>______________________ Р.В. Солянин</t>
  </si>
  <si>
    <t>Расчет начальной максимальной цены лота (лот 401R - средства защиты и приспособления) от 11.05.2023 для нужд филиалов ПАО "Россети Центр"</t>
  </si>
  <si>
    <t>Расчет начальной максимальной цены лота (лот 401R - средства защиты и приспособления) от  11.05.2023 для нужд филиала "Воронежэнерго" ПАО "Россети Центр"</t>
  </si>
  <si>
    <t>Расчет начальной максимальной цены лота (лот 401R - средства защиты и приспособления) от  11.05.2023 для нужд филиала "Липецкэнерго" ПАО "Россети Центр"</t>
  </si>
  <si>
    <t>Расчет начальной максимальной цены лота (лот 401R - средства защиты и приспособления) от  11.05.2023 для нужд филиала "Орелэнерго" ПАО "Россети Центр"</t>
  </si>
  <si>
    <t>Расчет начальной максимальной цены лота (лот 401R - средства защиты и приспособления) от  11.05.2023 для нужд филиала "Смоленскэнерго" ПАО "Россети Центр"</t>
  </si>
  <si>
    <t>Расчет начальной максимальной цены лота (лот 401R - средства защиты и приспособления) от  11.05.2023 для нужд филиала "Тамбовэнерго" ПАО "Россети Центр"</t>
  </si>
  <si>
    <t>Расчет начальной максимальной цены лота (лот 401R - средства защиты и приспособления) от  11.05.2023 для нужд филиала "Тверьэнерго" ПАО "Россети Центр"</t>
  </si>
  <si>
    <t>Главный специалист дирекции по логистике и МТО ПАО "Россети Центр"</t>
  </si>
  <si>
    <t>Начальник управления логистики и материально-технического обеспечения филиала ПАО «Россети Центр» - «Ярэнерго»              ______________________А.В.Клушин</t>
  </si>
  <si>
    <t>____________________</t>
  </si>
  <si>
    <t>______________________А.В.Клушин</t>
  </si>
  <si>
    <t>усл.ед</t>
  </si>
  <si>
    <t>Специалист по ОТ и ТБ АО "ЯрЭСК"</t>
  </si>
  <si>
    <t>___________________ Е.О. Верещагина</t>
  </si>
  <si>
    <t>Начальник СОТ АО "ЯрЭСК"</t>
  </si>
  <si>
    <t>А.М. Суханов</t>
  </si>
  <si>
    <t>Приложение №1</t>
  </si>
  <si>
    <t>И.о. заместителя генерального директора по инвестиционной деятельности и капитальному строительству ПАО «Россети Центр»</t>
  </si>
  <si>
    <t>Согласовано:</t>
  </si>
  <si>
    <t>Привязь страховоч с пах. креп. нож лямок</t>
  </si>
  <si>
    <t>УСТРОЙСТВО ДЛЯ ПОДЪЕМА НА ОПОРУ УПН</t>
  </si>
  <si>
    <t>Строп канат для позиционир регулир с МРД</t>
  </si>
  <si>
    <t>Петля крепежная из ленты полиамидной0,8м</t>
  </si>
  <si>
    <t>Петля крепежная из ленты полиамидной 1м</t>
  </si>
  <si>
    <t>Петля крепежная из ленты полиамидной1,2м</t>
  </si>
  <si>
    <t>СТРОП СТРАХОВ C АМОРТ АНК Т ЗЕВ 20-22ММ</t>
  </si>
  <si>
    <t>СТРОП СТРАХОВ C АМОРТ АНК А ЗЕВ 60-65ММ</t>
  </si>
  <si>
    <t>СТРОП СТРАХОВ C АМОРТ АНК А ЗЕВ 110ММ</t>
  </si>
  <si>
    <t>Линия верт гиб анкер захват полз тип 10м</t>
  </si>
  <si>
    <t>Линия верт гиб анкер захват полз тип 20м</t>
  </si>
  <si>
    <t>Линия верт гиб анкер захват полз тип 30м</t>
  </si>
  <si>
    <t xml:space="preserve">Линия верт гиб анкер захват полз тип 40м         </t>
  </si>
  <si>
    <t>Линия гориз гиб анкер диап рег дл 2-10м</t>
  </si>
  <si>
    <t>Линия гориз гиб анкер диап рег дл 2-14м</t>
  </si>
  <si>
    <t>Устройство страхов двухплеч с втяжн лент</t>
  </si>
  <si>
    <t>Штанга телескопическая стекловолоконная с наконечником</t>
  </si>
  <si>
    <t>Крюк инсталляционный для телескопической штанги</t>
  </si>
  <si>
    <t>0002372214</t>
  </si>
  <si>
    <t>0002397734</t>
  </si>
  <si>
    <t>0002348335</t>
  </si>
  <si>
    <t>0002361223</t>
  </si>
  <si>
    <t>0002358984</t>
  </si>
  <si>
    <t>0002361281</t>
  </si>
  <si>
    <t>0002361244</t>
  </si>
  <si>
    <t>0002361170</t>
  </si>
  <si>
    <t>0002361189</t>
  </si>
  <si>
    <t>0002361215</t>
  </si>
  <si>
    <t>0002350408</t>
  </si>
  <si>
    <t>0002350521</t>
  </si>
  <si>
    <t>0002361271</t>
  </si>
  <si>
    <t>0002361069</t>
  </si>
  <si>
    <t>0002361070</t>
  </si>
  <si>
    <t>0002367941</t>
  </si>
  <si>
    <t>0002348382</t>
  </si>
  <si>
    <t>0002367730</t>
  </si>
  <si>
    <t>Расчет начальной максимальной цены лота (лот 401R - Средства защ. и приспособления) от  02.06.2025 для нужд АО "ЯрЭСК"</t>
  </si>
  <si>
    <t>КП № 1 от 02.06.2025</t>
  </si>
  <si>
    <t>КП № 2 от 02.06.2025</t>
  </si>
  <si>
    <t>КП № 3 от 02.06.2025</t>
  </si>
  <si>
    <t>За расчетную стоимость лота принять стоимость КП №1 от 02.06.2025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</si>
</sst>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2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0" fillId="2" borderId="0" xfId="0" applyFill="1" applyAlignment="1"/>
    <xf numFmtId="0" fontId="2" fillId="0" borderId="0" xfId="0" applyFont="1" applyFill="1"/>
    <xf numFmtId="0" fontId="2" fillId="0" borderId="0" xfId="0" applyFont="1" applyFill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center" wrapText="1"/>
    </xf>
    <xf numFmtId="4" fontId="6" fillId="0" borderId="2" xfId="0" applyNumberFormat="1" applyFont="1" applyFill="1" applyBorder="1" applyAlignment="1">
      <alignment vertical="center" wrapText="1"/>
    </xf>
    <xf numFmtId="4" fontId="2" fillId="0" borderId="0" xfId="0" applyNumberFormat="1" applyFont="1" applyFill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2" borderId="0" xfId="0" applyFill="1" applyAlignment="1">
      <alignment vertical="center"/>
    </xf>
    <xf numFmtId="0" fontId="9" fillId="2" borderId="0" xfId="0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2" borderId="2" xfId="2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 applyProtection="1">
      <alignment vertical="center" wrapText="1"/>
      <protection hidden="1"/>
    </xf>
    <xf numFmtId="0" fontId="3" fillId="2" borderId="0" xfId="0" applyFont="1" applyFill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12" xfId="1"/>
    <cellStyle name="Обычный_Формы ПЭПа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90" zoomScaleNormal="100" zoomScaleSheetLayoutView="9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87" t="s">
        <v>19</v>
      </c>
      <c r="O1" s="88"/>
      <c r="P1" s="88"/>
      <c r="Q1" s="88"/>
      <c r="R1" s="88"/>
      <c r="S1" s="88"/>
      <c r="T1" s="8"/>
      <c r="U1" s="17"/>
    </row>
    <row r="2" spans="1:21" s="19" customFormat="1" ht="31.5" customHeight="1" x14ac:dyDescent="0.25">
      <c r="A2" s="89" t="s">
        <v>34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21" ht="13.5" customHeight="1" x14ac:dyDescent="0.25">
      <c r="B3" s="5"/>
      <c r="C3" s="6"/>
    </row>
    <row r="4" spans="1:21" s="29" customFormat="1" ht="49.5" customHeight="1" x14ac:dyDescent="0.25">
      <c r="A4" s="90" t="s">
        <v>2</v>
      </c>
      <c r="B4" s="91" t="s">
        <v>9</v>
      </c>
      <c r="C4" s="91" t="s">
        <v>0</v>
      </c>
      <c r="D4" s="91" t="s">
        <v>1</v>
      </c>
      <c r="E4" s="91" t="s">
        <v>11</v>
      </c>
      <c r="F4" s="91"/>
      <c r="G4" s="91"/>
      <c r="H4" s="77" t="s">
        <v>7</v>
      </c>
      <c r="I4" s="78"/>
      <c r="J4" s="79"/>
      <c r="K4" s="77" t="s">
        <v>24</v>
      </c>
      <c r="L4" s="78"/>
      <c r="M4" s="79"/>
      <c r="N4" s="77" t="s">
        <v>20</v>
      </c>
      <c r="O4" s="78"/>
      <c r="P4" s="79"/>
      <c r="Q4" s="77" t="s">
        <v>21</v>
      </c>
      <c r="R4" s="78"/>
      <c r="S4" s="79"/>
    </row>
    <row r="5" spans="1:21" s="30" customFormat="1" ht="45.75" customHeight="1" x14ac:dyDescent="0.25">
      <c r="A5" s="90"/>
      <c r="B5" s="91"/>
      <c r="C5" s="91"/>
      <c r="D5" s="91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30.75" customHeight="1" x14ac:dyDescent="0.25">
      <c r="A6" s="38">
        <v>1</v>
      </c>
      <c r="B6" s="31"/>
      <c r="C6" s="32" t="s">
        <v>22</v>
      </c>
      <c r="D6" s="38" t="s">
        <v>16</v>
      </c>
      <c r="E6" s="25">
        <v>254</v>
      </c>
      <c r="F6" s="26">
        <v>8510</v>
      </c>
      <c r="G6" s="26">
        <f>F6*E6</f>
        <v>2161540</v>
      </c>
      <c r="H6" s="25"/>
      <c r="I6" s="25"/>
      <c r="J6" s="25">
        <f t="shared" ref="J6:J7" si="0">I6*H6</f>
        <v>0</v>
      </c>
      <c r="K6" s="25">
        <v>254</v>
      </c>
      <c r="L6" s="26">
        <v>8510</v>
      </c>
      <c r="M6" s="26">
        <f t="shared" ref="M6:M7" si="1">L6*K6</f>
        <v>2161540</v>
      </c>
      <c r="N6" s="25"/>
      <c r="O6" s="26"/>
      <c r="P6" s="26">
        <f t="shared" ref="P6:P7" si="2">O6*N6</f>
        <v>0</v>
      </c>
      <c r="Q6" s="25"/>
      <c r="R6" s="26"/>
      <c r="S6" s="26">
        <f t="shared" ref="S6:S7" si="3">R6*Q6</f>
        <v>0</v>
      </c>
    </row>
    <row r="7" spans="1:21" s="30" customFormat="1" ht="30.75" customHeight="1" x14ac:dyDescent="0.25">
      <c r="A7" s="41">
        <v>2</v>
      </c>
      <c r="B7" s="42"/>
      <c r="C7" s="32" t="s">
        <v>23</v>
      </c>
      <c r="D7" s="38" t="s">
        <v>16</v>
      </c>
      <c r="E7" s="25">
        <v>254</v>
      </c>
      <c r="F7" s="26">
        <v>57892</v>
      </c>
      <c r="G7" s="26">
        <f t="shared" ref="G7" si="4">F7*E7</f>
        <v>14704568</v>
      </c>
      <c r="H7" s="25"/>
      <c r="I7" s="25"/>
      <c r="J7" s="43">
        <f t="shared" si="0"/>
        <v>0</v>
      </c>
      <c r="K7" s="25">
        <v>254</v>
      </c>
      <c r="L7" s="26">
        <v>57892</v>
      </c>
      <c r="M7" s="44">
        <f t="shared" si="1"/>
        <v>14704568</v>
      </c>
      <c r="N7" s="25"/>
      <c r="O7" s="26"/>
      <c r="P7" s="44">
        <f t="shared" si="2"/>
        <v>0</v>
      </c>
      <c r="Q7" s="25"/>
      <c r="R7" s="26"/>
      <c r="S7" s="26">
        <f t="shared" si="3"/>
        <v>0</v>
      </c>
    </row>
    <row r="8" spans="1:21" s="33" customFormat="1" ht="14.25" x14ac:dyDescent="0.25">
      <c r="A8" s="80" t="s">
        <v>12</v>
      </c>
      <c r="B8" s="81"/>
      <c r="C8" s="82"/>
      <c r="D8" s="20"/>
      <c r="E8" s="21">
        <f>SUM(E6:E7)</f>
        <v>508</v>
      </c>
      <c r="F8" s="21"/>
      <c r="G8" s="46">
        <f>SUM(G6:G7)</f>
        <v>16866108</v>
      </c>
      <c r="H8" s="21">
        <f>SUM(H6:H6)</f>
        <v>0</v>
      </c>
      <c r="I8" s="21"/>
      <c r="J8" s="21">
        <f>SUM(J6:J6)</f>
        <v>0</v>
      </c>
      <c r="K8" s="46">
        <f>SUM(K6:K7)</f>
        <v>508</v>
      </c>
      <c r="L8" s="21"/>
      <c r="M8" s="46">
        <f>SUM(M6:M7)</f>
        <v>16866108</v>
      </c>
      <c r="N8" s="46">
        <f>SUM(N6:N7)</f>
        <v>0</v>
      </c>
      <c r="O8" s="21"/>
      <c r="P8" s="46">
        <f>SUM(P6:P7)</f>
        <v>0</v>
      </c>
      <c r="Q8" s="46">
        <f>SUM(Q6:Q7)</f>
        <v>0</v>
      </c>
      <c r="R8" s="21"/>
      <c r="S8" s="46">
        <f>SUM(S6:S7)</f>
        <v>0</v>
      </c>
    </row>
    <row r="9" spans="1:21" s="35" customFormat="1" x14ac:dyDescent="0.25">
      <c r="A9" s="80" t="s">
        <v>13</v>
      </c>
      <c r="B9" s="81"/>
      <c r="C9" s="82"/>
      <c r="D9" s="34"/>
      <c r="E9" s="34"/>
      <c r="F9" s="34"/>
      <c r="G9" s="34">
        <f>G10/1.2*0.2</f>
        <v>3373221.6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3373221.6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0" t="s">
        <v>3</v>
      </c>
      <c r="B10" s="81"/>
      <c r="C10" s="82"/>
      <c r="D10" s="22"/>
      <c r="E10" s="22"/>
      <c r="F10" s="22"/>
      <c r="G10" s="22">
        <f>G8*1.2</f>
        <v>20239329.599999998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20239329.599999998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3" t="s">
        <v>8</v>
      </c>
      <c r="C12" s="83"/>
      <c r="D12" s="83"/>
      <c r="E12" s="83"/>
      <c r="F12" s="83"/>
      <c r="G12" s="83"/>
      <c r="H12" s="83"/>
      <c r="I12" s="83"/>
      <c r="J12" s="83"/>
      <c r="K12" s="37"/>
      <c r="L12" s="37"/>
      <c r="M12" s="37"/>
      <c r="N12" s="8"/>
      <c r="O12" s="8"/>
      <c r="P12" s="8"/>
      <c r="Q12" s="8"/>
    </row>
    <row r="13" spans="1:21" x14ac:dyDescent="0.25">
      <c r="B13" s="24" t="s">
        <v>27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8"/>
      <c r="O13" s="8"/>
      <c r="P13" s="8"/>
      <c r="Q13" s="8"/>
    </row>
    <row r="14" spans="1:21" x14ac:dyDescent="0.25">
      <c r="B14" s="84" t="s">
        <v>14</v>
      </c>
      <c r="C14" s="84"/>
      <c r="D14" s="84"/>
      <c r="E14" s="84"/>
      <c r="F14" s="84"/>
      <c r="G14" s="84"/>
      <c r="H14" s="84"/>
      <c r="I14" s="84"/>
      <c r="J14" s="84"/>
      <c r="K14" s="36"/>
      <c r="L14" s="36"/>
      <c r="M14" s="36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B17" s="85" t="s">
        <v>28</v>
      </c>
      <c r="C17" s="85"/>
      <c r="D17" s="85"/>
      <c r="E17" s="85"/>
      <c r="F17" s="85"/>
      <c r="G17" s="85"/>
      <c r="N17" s="8"/>
      <c r="O17" s="8"/>
      <c r="P17" s="8"/>
      <c r="Q17" s="8"/>
    </row>
    <row r="18" spans="1:21" ht="15.75" customHeight="1" x14ac:dyDescent="0.25">
      <c r="C18" s="1"/>
      <c r="E18" s="13"/>
      <c r="F18" s="13"/>
      <c r="G18" s="1"/>
      <c r="N18" s="8"/>
      <c r="O18" s="8"/>
      <c r="P18" s="8"/>
      <c r="Q18" s="8"/>
    </row>
    <row r="19" spans="1:21" ht="15.75" customHeight="1" x14ac:dyDescent="0.25">
      <c r="B19" s="86" t="s">
        <v>41</v>
      </c>
      <c r="C19" s="86"/>
      <c r="D19" s="86"/>
      <c r="E19" s="86"/>
      <c r="F19" s="86"/>
      <c r="G19" s="86"/>
      <c r="L19" s="1" t="s">
        <v>29</v>
      </c>
      <c r="N19" s="8"/>
      <c r="O19" s="8"/>
      <c r="P19" s="8"/>
      <c r="Q19" s="8"/>
    </row>
    <row r="20" spans="1:21" ht="15.75" customHeight="1" x14ac:dyDescent="0.25">
      <c r="E20" s="2"/>
      <c r="G20" s="1"/>
      <c r="N20" s="8"/>
      <c r="O20" s="8"/>
      <c r="P20" s="8"/>
      <c r="Q20" s="8"/>
    </row>
    <row r="21" spans="1:21" ht="15.75" customHeight="1" x14ac:dyDescent="0.25">
      <c r="B21" s="5" t="s">
        <v>30</v>
      </c>
      <c r="E21" s="2"/>
      <c r="G21" s="1"/>
      <c r="N21" s="8"/>
      <c r="O21" s="8"/>
      <c r="P21" s="8"/>
      <c r="Q21" s="8"/>
    </row>
    <row r="22" spans="1:21" ht="15.75" customHeight="1" x14ac:dyDescent="0.25">
      <c r="E22" s="2"/>
      <c r="G22" s="1"/>
      <c r="N22" s="8"/>
      <c r="O22" s="8"/>
      <c r="P22" s="8"/>
      <c r="Q22" s="8"/>
    </row>
    <row r="23" spans="1:21" ht="15.75" customHeight="1" x14ac:dyDescent="0.25">
      <c r="B23" s="1" t="s">
        <v>31</v>
      </c>
      <c r="E23" s="2"/>
      <c r="G23" s="1"/>
      <c r="L23" s="1" t="s">
        <v>32</v>
      </c>
      <c r="N23" s="8"/>
      <c r="O23" s="8"/>
      <c r="P23" s="8"/>
      <c r="Q23" s="8"/>
    </row>
    <row r="24" spans="1:21" s="7" customFormat="1" ht="24.75" customHeight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9"/>
      <c r="S24" s="9"/>
    </row>
    <row r="25" spans="1:21" s="7" customFormat="1" ht="24.75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9" customFormat="1" ht="42" customHeight="1" x14ac:dyDescent="0.25">
      <c r="A27" s="18"/>
      <c r="B27" s="76" t="s">
        <v>18</v>
      </c>
      <c r="C27" s="76"/>
      <c r="D27" s="76"/>
      <c r="E27" s="76"/>
      <c r="F27" s="76"/>
      <c r="G27" s="76"/>
      <c r="H27" s="76"/>
      <c r="I27" s="57"/>
      <c r="J27" s="57"/>
      <c r="K27" s="57"/>
      <c r="L27" s="58" t="s">
        <v>33</v>
      </c>
      <c r="M27" s="57"/>
      <c r="N27" s="57"/>
      <c r="O27" s="27"/>
      <c r="P27" s="27"/>
      <c r="Q27" s="27"/>
      <c r="R27" s="27"/>
      <c r="S27" s="27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19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27:H27"/>
    <mergeCell ref="Q4:S4"/>
    <mergeCell ref="A8:C8"/>
    <mergeCell ref="A9:C9"/>
    <mergeCell ref="A10:C10"/>
    <mergeCell ref="B12:J12"/>
    <mergeCell ref="B14:J14"/>
    <mergeCell ref="B17:G17"/>
    <mergeCell ref="B19:G19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87" t="s">
        <v>19</v>
      </c>
      <c r="O1" s="88"/>
      <c r="P1" s="88"/>
      <c r="Q1" s="88"/>
      <c r="R1" s="88"/>
      <c r="S1" s="88"/>
      <c r="T1" s="8"/>
      <c r="U1" s="17"/>
    </row>
    <row r="2" spans="1:21" s="19" customFormat="1" ht="31.5" customHeight="1" x14ac:dyDescent="0.25">
      <c r="A2" s="89" t="s">
        <v>35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21" ht="13.5" customHeight="1" x14ac:dyDescent="0.25">
      <c r="B3" s="5"/>
      <c r="C3" s="6"/>
    </row>
    <row r="4" spans="1:21" s="29" customFormat="1" ht="49.5" customHeight="1" x14ac:dyDescent="0.25">
      <c r="A4" s="90" t="s">
        <v>2</v>
      </c>
      <c r="B4" s="91" t="s">
        <v>9</v>
      </c>
      <c r="C4" s="91" t="s">
        <v>0</v>
      </c>
      <c r="D4" s="91" t="s">
        <v>1</v>
      </c>
      <c r="E4" s="91" t="s">
        <v>11</v>
      </c>
      <c r="F4" s="91"/>
      <c r="G4" s="91"/>
      <c r="H4" s="77" t="s">
        <v>7</v>
      </c>
      <c r="I4" s="78"/>
      <c r="J4" s="79"/>
      <c r="K4" s="77" t="s">
        <v>24</v>
      </c>
      <c r="L4" s="78"/>
      <c r="M4" s="79"/>
      <c r="N4" s="77" t="s">
        <v>25</v>
      </c>
      <c r="O4" s="78"/>
      <c r="P4" s="79"/>
      <c r="Q4" s="77" t="s">
        <v>26</v>
      </c>
      <c r="R4" s="78"/>
      <c r="S4" s="79"/>
    </row>
    <row r="5" spans="1:21" s="30" customFormat="1" ht="45.75" customHeight="1" x14ac:dyDescent="0.25">
      <c r="A5" s="90"/>
      <c r="B5" s="91"/>
      <c r="C5" s="91"/>
      <c r="D5" s="91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45" t="s">
        <v>16</v>
      </c>
      <c r="E6" s="48">
        <v>140</v>
      </c>
      <c r="F6" s="49">
        <v>8510</v>
      </c>
      <c r="G6" s="49">
        <f t="shared" ref="G6:G7" si="0">F6*E6</f>
        <v>1191400</v>
      </c>
      <c r="H6" s="48"/>
      <c r="I6" s="48"/>
      <c r="J6" s="50">
        <f t="shared" ref="J6:J7" si="1">I6*H6</f>
        <v>0</v>
      </c>
      <c r="K6" s="48">
        <v>140</v>
      </c>
      <c r="L6" s="49">
        <v>8510</v>
      </c>
      <c r="M6" s="51">
        <f t="shared" ref="M6:M7" si="2">L6*K6</f>
        <v>1191400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45" t="s">
        <v>16</v>
      </c>
      <c r="E7" s="48">
        <v>140</v>
      </c>
      <c r="F7" s="49">
        <v>57892</v>
      </c>
      <c r="G7" s="49">
        <f t="shared" si="0"/>
        <v>8104880</v>
      </c>
      <c r="H7" s="48"/>
      <c r="I7" s="48"/>
      <c r="J7" s="50">
        <f t="shared" si="1"/>
        <v>0</v>
      </c>
      <c r="K7" s="48">
        <v>140</v>
      </c>
      <c r="L7" s="49">
        <v>57892</v>
      </c>
      <c r="M7" s="51">
        <f t="shared" si="2"/>
        <v>8104880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0" t="s">
        <v>12</v>
      </c>
      <c r="B8" s="81"/>
      <c r="C8" s="82"/>
      <c r="D8" s="20"/>
      <c r="E8" s="46">
        <f>SUM(E6:E7)</f>
        <v>280</v>
      </c>
      <c r="F8" s="46"/>
      <c r="G8" s="46">
        <f>SUM(G6:G7)</f>
        <v>9296280</v>
      </c>
      <c r="H8" s="46">
        <f>SUM(H6:H7)</f>
        <v>0</v>
      </c>
      <c r="I8" s="46"/>
      <c r="J8" s="46">
        <f>SUM(J6:J7)</f>
        <v>0</v>
      </c>
      <c r="K8" s="46">
        <f>SUM(K6:K7)</f>
        <v>280</v>
      </c>
      <c r="L8" s="46"/>
      <c r="M8" s="46">
        <f>SUM(M6:M7)</f>
        <v>9296280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0" t="s">
        <v>13</v>
      </c>
      <c r="B9" s="81"/>
      <c r="C9" s="82"/>
      <c r="D9" s="34"/>
      <c r="E9" s="34"/>
      <c r="F9" s="34"/>
      <c r="G9" s="34">
        <f>G10/1.2*0.2</f>
        <v>1859256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1859256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0" t="s">
        <v>3</v>
      </c>
      <c r="B10" s="81"/>
      <c r="C10" s="82"/>
      <c r="D10" s="22"/>
      <c r="E10" s="22"/>
      <c r="F10" s="22"/>
      <c r="G10" s="22">
        <f>G8*1.2</f>
        <v>11155536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11155536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3" t="s">
        <v>8</v>
      </c>
      <c r="C12" s="83"/>
      <c r="D12" s="83"/>
      <c r="E12" s="83"/>
      <c r="F12" s="83"/>
      <c r="G12" s="83"/>
      <c r="H12" s="83"/>
      <c r="I12" s="83"/>
      <c r="J12" s="83"/>
      <c r="K12" s="40"/>
      <c r="L12" s="40"/>
      <c r="M12" s="40"/>
      <c r="N12" s="8"/>
      <c r="O12" s="8"/>
      <c r="P12" s="8"/>
      <c r="Q12" s="8"/>
    </row>
    <row r="13" spans="1:21" x14ac:dyDescent="0.25">
      <c r="B13" s="24" t="s">
        <v>27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8"/>
      <c r="O13" s="8"/>
      <c r="P13" s="8"/>
      <c r="Q13" s="8"/>
    </row>
    <row r="14" spans="1:21" x14ac:dyDescent="0.25">
      <c r="B14" s="84" t="s">
        <v>14</v>
      </c>
      <c r="C14" s="84"/>
      <c r="D14" s="84"/>
      <c r="E14" s="84"/>
      <c r="F14" s="84"/>
      <c r="G14" s="84"/>
      <c r="H14" s="84"/>
      <c r="I14" s="84"/>
      <c r="J14" s="84"/>
      <c r="K14" s="39"/>
      <c r="L14" s="39"/>
      <c r="M14" s="39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B17" s="85" t="s">
        <v>28</v>
      </c>
      <c r="C17" s="85"/>
      <c r="D17" s="85"/>
      <c r="E17" s="85"/>
      <c r="F17" s="85"/>
      <c r="G17" s="85"/>
      <c r="N17" s="8"/>
      <c r="O17" s="8"/>
      <c r="P17" s="8"/>
      <c r="Q17" s="8"/>
    </row>
    <row r="18" spans="1:21" s="7" customFormat="1" x14ac:dyDescent="0.25">
      <c r="A18" s="1"/>
      <c r="B18" s="1"/>
      <c r="C18" s="1"/>
      <c r="D18" s="1"/>
      <c r="E18" s="13"/>
      <c r="F18" s="13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86" t="s">
        <v>41</v>
      </c>
      <c r="C19" s="86"/>
      <c r="D19" s="86"/>
      <c r="E19" s="86"/>
      <c r="F19" s="86"/>
      <c r="G19" s="86"/>
      <c r="H19" s="1"/>
      <c r="I19" s="1"/>
      <c r="J19" s="1"/>
      <c r="K19" s="1"/>
      <c r="L19" s="1" t="s">
        <v>29</v>
      </c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42" customHeight="1" x14ac:dyDescent="0.25">
      <c r="A27" s="18"/>
      <c r="B27" s="76" t="s">
        <v>18</v>
      </c>
      <c r="C27" s="76"/>
      <c r="D27" s="76"/>
      <c r="E27" s="76"/>
      <c r="F27" s="76"/>
      <c r="G27" s="76"/>
      <c r="H27" s="76"/>
      <c r="I27" s="28"/>
      <c r="J27" s="28"/>
      <c r="K27" s="28"/>
      <c r="L27" s="28"/>
      <c r="M27" s="28"/>
      <c r="N27" s="28"/>
      <c r="O27" s="27"/>
      <c r="P27" s="27"/>
      <c r="Q27" s="76" t="s">
        <v>17</v>
      </c>
      <c r="R27" s="76"/>
      <c r="S27" s="76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70"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87" t="s">
        <v>19</v>
      </c>
      <c r="O1" s="88"/>
      <c r="P1" s="88"/>
      <c r="Q1" s="88"/>
      <c r="R1" s="88"/>
      <c r="S1" s="88"/>
      <c r="T1" s="8"/>
      <c r="U1" s="17"/>
    </row>
    <row r="2" spans="1:21" s="19" customFormat="1" ht="31.5" customHeight="1" x14ac:dyDescent="0.25">
      <c r="A2" s="89" t="s">
        <v>36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21" ht="13.5" customHeight="1" x14ac:dyDescent="0.25">
      <c r="B3" s="5"/>
      <c r="C3" s="6"/>
    </row>
    <row r="4" spans="1:21" s="29" customFormat="1" ht="49.5" customHeight="1" x14ac:dyDescent="0.25">
      <c r="A4" s="90" t="s">
        <v>2</v>
      </c>
      <c r="B4" s="91" t="s">
        <v>9</v>
      </c>
      <c r="C4" s="91" t="s">
        <v>0</v>
      </c>
      <c r="D4" s="91" t="s">
        <v>1</v>
      </c>
      <c r="E4" s="91" t="s">
        <v>11</v>
      </c>
      <c r="F4" s="91"/>
      <c r="G4" s="91"/>
      <c r="H4" s="77" t="s">
        <v>7</v>
      </c>
      <c r="I4" s="78"/>
      <c r="J4" s="79"/>
      <c r="K4" s="77" t="s">
        <v>24</v>
      </c>
      <c r="L4" s="78"/>
      <c r="M4" s="79"/>
      <c r="N4" s="77" t="s">
        <v>25</v>
      </c>
      <c r="O4" s="78"/>
      <c r="P4" s="79"/>
      <c r="Q4" s="77" t="s">
        <v>26</v>
      </c>
      <c r="R4" s="78"/>
      <c r="S4" s="79"/>
    </row>
    <row r="5" spans="1:21" s="30" customFormat="1" ht="45.75" customHeight="1" x14ac:dyDescent="0.25">
      <c r="A5" s="90"/>
      <c r="B5" s="91"/>
      <c r="C5" s="91"/>
      <c r="D5" s="91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36</v>
      </c>
      <c r="F6" s="49">
        <v>8510</v>
      </c>
      <c r="G6" s="49">
        <f t="shared" ref="G6:G7" si="0">F6*E6</f>
        <v>306360</v>
      </c>
      <c r="H6" s="48"/>
      <c r="I6" s="48"/>
      <c r="J6" s="50">
        <f t="shared" ref="J6:J7" si="1">I6*H6</f>
        <v>0</v>
      </c>
      <c r="K6" s="48">
        <v>36</v>
      </c>
      <c r="L6" s="49">
        <v>8510</v>
      </c>
      <c r="M6" s="51">
        <f t="shared" ref="M6:M7" si="2">L6*K6</f>
        <v>306360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36</v>
      </c>
      <c r="F7" s="49">
        <v>57892</v>
      </c>
      <c r="G7" s="49">
        <f t="shared" si="0"/>
        <v>2084112</v>
      </c>
      <c r="H7" s="48"/>
      <c r="I7" s="48"/>
      <c r="J7" s="50">
        <f t="shared" si="1"/>
        <v>0</v>
      </c>
      <c r="K7" s="48">
        <v>36</v>
      </c>
      <c r="L7" s="49">
        <v>57892</v>
      </c>
      <c r="M7" s="51">
        <f t="shared" si="2"/>
        <v>2084112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0" t="s">
        <v>12</v>
      </c>
      <c r="B8" s="81"/>
      <c r="C8" s="82"/>
      <c r="D8" s="20"/>
      <c r="E8" s="46">
        <f>SUM(E6:E7)</f>
        <v>72</v>
      </c>
      <c r="F8" s="46"/>
      <c r="G8" s="46">
        <f>SUM(G6:G7)</f>
        <v>2390472</v>
      </c>
      <c r="H8" s="46">
        <f>SUM(H6:H7)</f>
        <v>0</v>
      </c>
      <c r="I8" s="46"/>
      <c r="J8" s="46">
        <f>SUM(J6:J7)</f>
        <v>0</v>
      </c>
      <c r="K8" s="46">
        <f>SUM(K6:K7)</f>
        <v>72</v>
      </c>
      <c r="L8" s="46"/>
      <c r="M8" s="46">
        <f>SUM(M6:M7)</f>
        <v>2390472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0" t="s">
        <v>13</v>
      </c>
      <c r="B9" s="81"/>
      <c r="C9" s="82"/>
      <c r="D9" s="34"/>
      <c r="E9" s="34"/>
      <c r="F9" s="34"/>
      <c r="G9" s="34">
        <f>G10/1.2*0.2</f>
        <v>478094.4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478094.4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0" t="s">
        <v>3</v>
      </c>
      <c r="B10" s="81"/>
      <c r="C10" s="82"/>
      <c r="D10" s="22"/>
      <c r="E10" s="22"/>
      <c r="F10" s="22"/>
      <c r="G10" s="22">
        <f>G8*1.2</f>
        <v>2868566.4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2868566.4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3" t="s">
        <v>8</v>
      </c>
      <c r="C12" s="83"/>
      <c r="D12" s="83"/>
      <c r="E12" s="83"/>
      <c r="F12" s="83"/>
      <c r="G12" s="83"/>
      <c r="H12" s="83"/>
      <c r="I12" s="83"/>
      <c r="J12" s="83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84" t="s">
        <v>14</v>
      </c>
      <c r="C14" s="84"/>
      <c r="D14" s="84"/>
      <c r="E14" s="84"/>
      <c r="F14" s="84"/>
      <c r="G14" s="84"/>
      <c r="H14" s="84"/>
      <c r="I14" s="84"/>
      <c r="J14" s="84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x14ac:dyDescent="0.25">
      <c r="B17" s="85" t="s">
        <v>28</v>
      </c>
      <c r="C17" s="85"/>
      <c r="D17" s="85"/>
      <c r="E17" s="85"/>
      <c r="F17" s="85"/>
      <c r="G17" s="85"/>
      <c r="N17" s="8"/>
      <c r="O17" s="8"/>
      <c r="P17" s="8"/>
      <c r="Q17" s="8"/>
    </row>
    <row r="18" spans="1:21" s="7" customFormat="1" x14ac:dyDescent="0.25">
      <c r="A18" s="1"/>
      <c r="B18" s="1"/>
      <c r="C18" s="1"/>
      <c r="D18" s="1"/>
      <c r="E18" s="13"/>
      <c r="F18" s="13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86" t="s">
        <v>41</v>
      </c>
      <c r="C19" s="86"/>
      <c r="D19" s="86"/>
      <c r="E19" s="86"/>
      <c r="F19" s="86"/>
      <c r="G19" s="86"/>
      <c r="H19" s="1"/>
      <c r="I19" s="1"/>
      <c r="J19" s="1"/>
      <c r="K19" s="1"/>
      <c r="L19" s="1" t="s">
        <v>29</v>
      </c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ht="24.75" customHeigh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ht="24.75" customHeigh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42" customHeight="1" x14ac:dyDescent="0.25">
      <c r="A27" s="18"/>
      <c r="B27" s="76" t="s">
        <v>18</v>
      </c>
      <c r="C27" s="76"/>
      <c r="D27" s="76"/>
      <c r="E27" s="76"/>
      <c r="F27" s="76"/>
      <c r="G27" s="76"/>
      <c r="H27" s="76"/>
      <c r="I27" s="28"/>
      <c r="J27" s="28"/>
      <c r="K27" s="28"/>
      <c r="L27" s="28"/>
      <c r="M27" s="28"/>
      <c r="N27" s="28"/>
      <c r="O27" s="27"/>
      <c r="P27" s="27"/>
      <c r="Q27" s="76" t="s">
        <v>17</v>
      </c>
      <c r="R27" s="76"/>
      <c r="S27" s="76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87" t="s">
        <v>19</v>
      </c>
      <c r="O1" s="88"/>
      <c r="P1" s="88"/>
      <c r="Q1" s="88"/>
      <c r="R1" s="88"/>
      <c r="S1" s="88"/>
      <c r="T1" s="8"/>
      <c r="U1" s="17"/>
    </row>
    <row r="2" spans="1:21" s="19" customFormat="1" ht="31.5" customHeight="1" x14ac:dyDescent="0.25">
      <c r="A2" s="89" t="s">
        <v>37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21" ht="13.5" customHeight="1" x14ac:dyDescent="0.25">
      <c r="B3" s="5"/>
      <c r="C3" s="6"/>
    </row>
    <row r="4" spans="1:21" s="29" customFormat="1" ht="49.5" customHeight="1" x14ac:dyDescent="0.25">
      <c r="A4" s="90" t="s">
        <v>2</v>
      </c>
      <c r="B4" s="91" t="s">
        <v>9</v>
      </c>
      <c r="C4" s="91" t="s">
        <v>0</v>
      </c>
      <c r="D4" s="91" t="s">
        <v>1</v>
      </c>
      <c r="E4" s="91" t="s">
        <v>11</v>
      </c>
      <c r="F4" s="91"/>
      <c r="G4" s="91"/>
      <c r="H4" s="77" t="s">
        <v>7</v>
      </c>
      <c r="I4" s="78"/>
      <c r="J4" s="79"/>
      <c r="K4" s="77" t="s">
        <v>24</v>
      </c>
      <c r="L4" s="78"/>
      <c r="M4" s="79"/>
      <c r="N4" s="77" t="s">
        <v>25</v>
      </c>
      <c r="O4" s="78"/>
      <c r="P4" s="79"/>
      <c r="Q4" s="77" t="s">
        <v>26</v>
      </c>
      <c r="R4" s="78"/>
      <c r="S4" s="79"/>
    </row>
    <row r="5" spans="1:21" s="30" customFormat="1" ht="45.75" customHeight="1" x14ac:dyDescent="0.25">
      <c r="A5" s="90"/>
      <c r="B5" s="91"/>
      <c r="C5" s="91"/>
      <c r="D5" s="91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38</v>
      </c>
      <c r="F6" s="49">
        <v>8510</v>
      </c>
      <c r="G6" s="49">
        <f t="shared" ref="G6:G7" si="0">F6*E6</f>
        <v>323380</v>
      </c>
      <c r="H6" s="48"/>
      <c r="I6" s="48"/>
      <c r="J6" s="50">
        <f t="shared" ref="J6:J7" si="1">I6*H6</f>
        <v>0</v>
      </c>
      <c r="K6" s="48">
        <v>38</v>
      </c>
      <c r="L6" s="49">
        <v>8510</v>
      </c>
      <c r="M6" s="51">
        <f t="shared" ref="M6:M7" si="2">L6*K6</f>
        <v>323380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38</v>
      </c>
      <c r="F7" s="49">
        <v>57892</v>
      </c>
      <c r="G7" s="49">
        <f t="shared" si="0"/>
        <v>2199896</v>
      </c>
      <c r="H7" s="48"/>
      <c r="I7" s="48"/>
      <c r="J7" s="50">
        <f t="shared" si="1"/>
        <v>0</v>
      </c>
      <c r="K7" s="48">
        <v>38</v>
      </c>
      <c r="L7" s="49">
        <v>57892</v>
      </c>
      <c r="M7" s="51">
        <f t="shared" si="2"/>
        <v>2199896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0" t="s">
        <v>12</v>
      </c>
      <c r="B8" s="81"/>
      <c r="C8" s="82"/>
      <c r="D8" s="20"/>
      <c r="E8" s="46">
        <f>SUM(E6:E7)</f>
        <v>76</v>
      </c>
      <c r="F8" s="46"/>
      <c r="G8" s="46">
        <f>SUM(G6:G7)</f>
        <v>2523276</v>
      </c>
      <c r="H8" s="46">
        <f>SUM(H6:H7)</f>
        <v>0</v>
      </c>
      <c r="I8" s="46"/>
      <c r="J8" s="46">
        <f>SUM(J6:J7)</f>
        <v>0</v>
      </c>
      <c r="K8" s="46">
        <f>SUM(K6:K7)</f>
        <v>76</v>
      </c>
      <c r="L8" s="46"/>
      <c r="M8" s="46">
        <f>SUM(M6:M7)</f>
        <v>2523276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0" t="s">
        <v>13</v>
      </c>
      <c r="B9" s="81"/>
      <c r="C9" s="82"/>
      <c r="D9" s="34"/>
      <c r="E9" s="34"/>
      <c r="F9" s="34"/>
      <c r="G9" s="34">
        <f>G10/1.2*0.2</f>
        <v>504655.2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504655.2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0" t="s">
        <v>3</v>
      </c>
      <c r="B10" s="81"/>
      <c r="C10" s="82"/>
      <c r="D10" s="22"/>
      <c r="E10" s="22"/>
      <c r="F10" s="22"/>
      <c r="G10" s="22">
        <f>G8*1.2</f>
        <v>3027931.1999999997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3027931.1999999997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3" t="s">
        <v>8</v>
      </c>
      <c r="C12" s="83"/>
      <c r="D12" s="83"/>
      <c r="E12" s="83"/>
      <c r="F12" s="83"/>
      <c r="G12" s="83"/>
      <c r="H12" s="83"/>
      <c r="I12" s="83"/>
      <c r="J12" s="83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84" t="s">
        <v>14</v>
      </c>
      <c r="C14" s="84"/>
      <c r="D14" s="84"/>
      <c r="E14" s="84"/>
      <c r="F14" s="84"/>
      <c r="G14" s="84"/>
      <c r="H14" s="84"/>
      <c r="I14" s="84"/>
      <c r="J14" s="84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ht="15.75" customHeight="1" x14ac:dyDescent="0.25">
      <c r="B18" s="85" t="s">
        <v>28</v>
      </c>
      <c r="C18" s="85"/>
      <c r="D18" s="85"/>
      <c r="E18" s="85"/>
      <c r="F18" s="85"/>
      <c r="G18" s="85"/>
      <c r="N18" s="8"/>
      <c r="O18" s="8"/>
      <c r="P18" s="8"/>
      <c r="Q18" s="8"/>
    </row>
    <row r="19" spans="1:21" ht="15.75" customHeight="1" x14ac:dyDescent="0.25">
      <c r="C19" s="1"/>
      <c r="E19" s="13"/>
      <c r="F19" s="13"/>
      <c r="G19" s="1"/>
      <c r="N19" s="8"/>
      <c r="O19" s="8"/>
      <c r="P19" s="8"/>
      <c r="Q19" s="8"/>
    </row>
    <row r="20" spans="1:21" ht="15.75" customHeight="1" x14ac:dyDescent="0.25">
      <c r="B20" s="86" t="s">
        <v>41</v>
      </c>
      <c r="C20" s="86"/>
      <c r="D20" s="86"/>
      <c r="E20" s="86"/>
      <c r="F20" s="86"/>
      <c r="G20" s="86"/>
      <c r="L20" s="1" t="s">
        <v>29</v>
      </c>
      <c r="N20" s="8"/>
      <c r="O20" s="8"/>
      <c r="P20" s="8"/>
      <c r="Q20" s="8"/>
    </row>
    <row r="21" spans="1:21" ht="15.75" customHeight="1" x14ac:dyDescent="0.25">
      <c r="E21" s="2"/>
      <c r="G21" s="1"/>
      <c r="N21" s="8"/>
      <c r="O21" s="8"/>
      <c r="P21" s="8"/>
      <c r="Q21" s="8"/>
    </row>
    <row r="22" spans="1:21" ht="15.75" customHeight="1" x14ac:dyDescent="0.25">
      <c r="B22" s="5" t="s">
        <v>30</v>
      </c>
      <c r="E22" s="2"/>
      <c r="G22" s="1"/>
      <c r="N22" s="8"/>
      <c r="O22" s="8"/>
      <c r="P22" s="8"/>
      <c r="Q22" s="8"/>
    </row>
    <row r="23" spans="1:21" ht="15.75" customHeight="1" x14ac:dyDescent="0.25">
      <c r="E23" s="2"/>
      <c r="G23" s="1"/>
      <c r="N23" s="8"/>
      <c r="O23" s="8"/>
      <c r="P23" s="8"/>
      <c r="Q23" s="8"/>
    </row>
    <row r="24" spans="1:21" ht="15.75" customHeight="1" x14ac:dyDescent="0.25">
      <c r="B24" s="1" t="s">
        <v>31</v>
      </c>
      <c r="E24" s="2"/>
      <c r="G24" s="1"/>
      <c r="L24" s="1" t="s">
        <v>32</v>
      </c>
      <c r="N24" s="8"/>
      <c r="O24" s="8"/>
      <c r="P24" s="8"/>
      <c r="Q24" s="8"/>
    </row>
    <row r="25" spans="1:21" ht="15.75" customHeight="1" x14ac:dyDescent="0.25">
      <c r="E25" s="2"/>
      <c r="G25" s="1"/>
      <c r="N25" s="8"/>
      <c r="O25" s="8"/>
      <c r="P25" s="8"/>
      <c r="Q25" s="8"/>
    </row>
    <row r="26" spans="1:21" s="7" customFormat="1" ht="24.75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9"/>
      <c r="S26" s="9"/>
    </row>
    <row r="27" spans="1:21" s="7" customFormat="1" ht="15" customHeight="1" x14ac:dyDescent="0.25">
      <c r="B27" s="15" t="s">
        <v>4</v>
      </c>
      <c r="C27" s="15"/>
      <c r="D27" s="15"/>
      <c r="E27" s="16"/>
      <c r="F27" s="16"/>
      <c r="N27" s="9"/>
      <c r="O27" s="9"/>
      <c r="P27" s="9"/>
      <c r="Q27" s="9"/>
      <c r="R27" s="9"/>
      <c r="S27" s="9"/>
    </row>
    <row r="28" spans="1:21" s="8" customFormat="1" ht="42" customHeight="1" x14ac:dyDescent="0.25">
      <c r="A28" s="18"/>
      <c r="B28" s="76" t="s">
        <v>18</v>
      </c>
      <c r="C28" s="76"/>
      <c r="D28" s="76"/>
      <c r="E28" s="76"/>
      <c r="F28" s="76"/>
      <c r="G28" s="76"/>
      <c r="H28" s="76"/>
      <c r="I28" s="28"/>
      <c r="J28" s="28"/>
      <c r="K28" s="28"/>
      <c r="L28" s="28"/>
      <c r="M28" s="28"/>
      <c r="N28" s="28"/>
      <c r="O28" s="27"/>
      <c r="P28" s="27"/>
      <c r="Q28" s="76" t="s">
        <v>17</v>
      </c>
      <c r="R28" s="76"/>
      <c r="S28" s="76"/>
      <c r="T28" s="27"/>
      <c r="U28" s="27"/>
    </row>
    <row r="29" spans="1:21" x14ac:dyDescent="0.25">
      <c r="A29" s="7"/>
      <c r="B29" s="10"/>
      <c r="C29" s="14"/>
      <c r="D29" s="10"/>
      <c r="E29" s="11"/>
      <c r="F29" s="12"/>
      <c r="G29" s="7"/>
      <c r="H29" s="7"/>
      <c r="I29" s="7"/>
      <c r="J29" s="7"/>
      <c r="K29" s="7"/>
      <c r="L29" s="7"/>
      <c r="M29" s="7"/>
      <c r="N29" s="9"/>
      <c r="O29" s="9"/>
      <c r="P29" s="9"/>
      <c r="Q29" s="9"/>
    </row>
    <row r="30" spans="1:21" x14ac:dyDescent="0.25">
      <c r="E30" s="2"/>
      <c r="G30" s="1"/>
      <c r="N30" s="8"/>
      <c r="O30" s="8"/>
      <c r="P30" s="8"/>
      <c r="Q30" s="8"/>
    </row>
    <row r="31" spans="1:21" x14ac:dyDescent="0.25">
      <c r="E31" s="2"/>
      <c r="G31" s="1"/>
      <c r="N31" s="8"/>
      <c r="O31" s="8"/>
      <c r="P31" s="8"/>
      <c r="Q31" s="8"/>
    </row>
  </sheetData>
  <mergeCells count="20">
    <mergeCell ref="B28:H28"/>
    <mergeCell ref="Q28:S28"/>
    <mergeCell ref="Q4:S4"/>
    <mergeCell ref="A8:C8"/>
    <mergeCell ref="A9:C9"/>
    <mergeCell ref="A10:C10"/>
    <mergeCell ref="B12:J12"/>
    <mergeCell ref="B14:J14"/>
    <mergeCell ref="B18:G18"/>
    <mergeCell ref="B20:G20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87" t="s">
        <v>19</v>
      </c>
      <c r="O1" s="88"/>
      <c r="P1" s="88"/>
      <c r="Q1" s="88"/>
      <c r="R1" s="88"/>
      <c r="S1" s="88"/>
      <c r="T1" s="8"/>
      <c r="U1" s="17"/>
    </row>
    <row r="2" spans="1:21" s="19" customFormat="1" ht="31.5" customHeight="1" x14ac:dyDescent="0.25">
      <c r="A2" s="89" t="s">
        <v>38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21" ht="13.5" customHeight="1" x14ac:dyDescent="0.25">
      <c r="B3" s="5"/>
      <c r="C3" s="6"/>
    </row>
    <row r="4" spans="1:21" s="29" customFormat="1" ht="49.5" customHeight="1" x14ac:dyDescent="0.25">
      <c r="A4" s="90" t="s">
        <v>2</v>
      </c>
      <c r="B4" s="91" t="s">
        <v>9</v>
      </c>
      <c r="C4" s="91" t="s">
        <v>0</v>
      </c>
      <c r="D4" s="91" t="s">
        <v>1</v>
      </c>
      <c r="E4" s="91" t="s">
        <v>11</v>
      </c>
      <c r="F4" s="91"/>
      <c r="G4" s="91"/>
      <c r="H4" s="77" t="s">
        <v>7</v>
      </c>
      <c r="I4" s="78"/>
      <c r="J4" s="79"/>
      <c r="K4" s="77" t="s">
        <v>24</v>
      </c>
      <c r="L4" s="78"/>
      <c r="M4" s="79"/>
      <c r="N4" s="77" t="s">
        <v>25</v>
      </c>
      <c r="O4" s="78"/>
      <c r="P4" s="79"/>
      <c r="Q4" s="77" t="s">
        <v>26</v>
      </c>
      <c r="R4" s="78"/>
      <c r="S4" s="79"/>
    </row>
    <row r="5" spans="1:21" s="30" customFormat="1" ht="45.75" customHeight="1" x14ac:dyDescent="0.25">
      <c r="A5" s="90"/>
      <c r="B5" s="91"/>
      <c r="C5" s="91"/>
      <c r="D5" s="91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0" t="s">
        <v>12</v>
      </c>
      <c r="B8" s="81"/>
      <c r="C8" s="82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0" t="s">
        <v>13</v>
      </c>
      <c r="B9" s="81"/>
      <c r="C9" s="82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0" t="s">
        <v>3</v>
      </c>
      <c r="B10" s="81"/>
      <c r="C10" s="82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3" t="s">
        <v>8</v>
      </c>
      <c r="C12" s="83"/>
      <c r="D12" s="83"/>
      <c r="E12" s="83"/>
      <c r="F12" s="83"/>
      <c r="G12" s="83"/>
      <c r="H12" s="83"/>
      <c r="I12" s="83"/>
      <c r="J12" s="83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84" t="s">
        <v>14</v>
      </c>
      <c r="C14" s="84"/>
      <c r="D14" s="84"/>
      <c r="E14" s="84"/>
      <c r="F14" s="84"/>
      <c r="G14" s="84"/>
      <c r="H14" s="84"/>
      <c r="I14" s="84"/>
      <c r="J14" s="84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s="7" customFormat="1" x14ac:dyDescent="0.25">
      <c r="A18" s="1"/>
      <c r="B18" s="85" t="s">
        <v>28</v>
      </c>
      <c r="C18" s="85"/>
      <c r="D18" s="85"/>
      <c r="E18" s="85"/>
      <c r="F18" s="85"/>
      <c r="G18" s="85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1"/>
      <c r="C19" s="1"/>
      <c r="D19" s="1"/>
      <c r="E19" s="13"/>
      <c r="F19" s="13"/>
      <c r="G19" s="1"/>
      <c r="H19" s="1"/>
      <c r="I19" s="1"/>
      <c r="J19" s="1"/>
      <c r="K19" s="1"/>
      <c r="L19" s="1"/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86" t="s">
        <v>41</v>
      </c>
      <c r="C20" s="86"/>
      <c r="D20" s="86"/>
      <c r="E20" s="86"/>
      <c r="F20" s="86"/>
      <c r="G20" s="86"/>
      <c r="H20" s="1"/>
      <c r="I20" s="1"/>
      <c r="J20" s="1"/>
      <c r="K20" s="1"/>
      <c r="L20" s="1" t="s">
        <v>29</v>
      </c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1"/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5" t="s">
        <v>30</v>
      </c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/>
      <c r="C23" s="4"/>
      <c r="D23" s="1"/>
      <c r="E23" s="2"/>
      <c r="F23" s="2"/>
      <c r="G23" s="1"/>
      <c r="H23" s="1"/>
      <c r="I23" s="1"/>
      <c r="J23" s="1"/>
      <c r="K23" s="1"/>
      <c r="L23" s="1"/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1" t="s">
        <v>31</v>
      </c>
      <c r="C24" s="4"/>
      <c r="D24" s="1"/>
      <c r="E24" s="2"/>
      <c r="F24" s="2"/>
      <c r="G24" s="1"/>
      <c r="H24" s="1"/>
      <c r="I24" s="1"/>
      <c r="J24" s="1"/>
      <c r="K24" s="1"/>
      <c r="L24" s="1" t="s">
        <v>32</v>
      </c>
      <c r="M24" s="1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1"/>
      <c r="C25" s="4"/>
      <c r="D25" s="1"/>
      <c r="E25" s="2"/>
      <c r="F25" s="2"/>
      <c r="G25" s="1"/>
      <c r="H25" s="1"/>
      <c r="I25" s="1"/>
      <c r="J25" s="1"/>
      <c r="K25" s="1"/>
      <c r="L25" s="1"/>
      <c r="M25" s="1"/>
      <c r="N25" s="56"/>
      <c r="O25" s="56"/>
      <c r="P25" s="56"/>
      <c r="Q25" s="56"/>
      <c r="R25" s="9"/>
      <c r="S25" s="9"/>
    </row>
    <row r="26" spans="1:21" s="7" customFormat="1" x14ac:dyDescent="0.25">
      <c r="A26" s="1"/>
      <c r="B26" s="1"/>
      <c r="C26" s="4"/>
      <c r="D26" s="1"/>
      <c r="E26" s="2"/>
      <c r="F26" s="2"/>
      <c r="G26" s="1"/>
      <c r="H26" s="1"/>
      <c r="I26" s="1"/>
      <c r="J26" s="1"/>
      <c r="K26" s="1"/>
      <c r="L26" s="1"/>
      <c r="M26" s="1"/>
      <c r="N26" s="56"/>
      <c r="O26" s="56"/>
      <c r="P26" s="56"/>
      <c r="Q26" s="56"/>
      <c r="R26" s="9"/>
      <c r="S26" s="9"/>
    </row>
    <row r="27" spans="1:21" s="7" customFormat="1" x14ac:dyDescent="0.25">
      <c r="A27" s="1"/>
      <c r="B27" s="1"/>
      <c r="C27" s="4"/>
      <c r="D27" s="1"/>
      <c r="E27" s="2"/>
      <c r="F27" s="2"/>
      <c r="G27" s="1"/>
      <c r="H27" s="1"/>
      <c r="I27" s="1"/>
      <c r="J27" s="1"/>
      <c r="K27" s="1"/>
      <c r="L27" s="1"/>
      <c r="M27" s="1"/>
      <c r="N27" s="56"/>
      <c r="O27" s="56"/>
      <c r="P27" s="56"/>
      <c r="Q27" s="56"/>
      <c r="R27" s="9"/>
      <c r="S27" s="9"/>
    </row>
    <row r="28" spans="1:21" s="7" customFormat="1" ht="15" customHeight="1" x14ac:dyDescent="0.25">
      <c r="B28" s="15" t="s">
        <v>4</v>
      </c>
      <c r="C28" s="15"/>
      <c r="D28" s="15"/>
      <c r="E28" s="16"/>
      <c r="F28" s="16"/>
      <c r="N28" s="9"/>
      <c r="O28" s="9"/>
      <c r="P28" s="9"/>
      <c r="Q28" s="9"/>
      <c r="R28" s="9"/>
      <c r="S28" s="9"/>
    </row>
    <row r="29" spans="1:21" s="8" customFormat="1" ht="42" customHeight="1" x14ac:dyDescent="0.25">
      <c r="A29" s="18"/>
      <c r="B29" s="76" t="s">
        <v>18</v>
      </c>
      <c r="C29" s="76"/>
      <c r="D29" s="76"/>
      <c r="E29" s="76"/>
      <c r="F29" s="76"/>
      <c r="G29" s="76"/>
      <c r="H29" s="76"/>
      <c r="I29" s="28"/>
      <c r="J29" s="28"/>
      <c r="K29" s="28"/>
      <c r="L29" s="28"/>
      <c r="M29" s="28"/>
      <c r="N29" s="28"/>
      <c r="O29" s="27"/>
      <c r="P29" s="27"/>
      <c r="Q29" s="76" t="s">
        <v>17</v>
      </c>
      <c r="R29" s="76"/>
      <c r="S29" s="76"/>
      <c r="T29" s="27"/>
      <c r="U29" s="27"/>
    </row>
    <row r="30" spans="1:21" x14ac:dyDescent="0.25">
      <c r="A30" s="7"/>
      <c r="B30" s="10"/>
      <c r="C30" s="14"/>
      <c r="D30" s="10"/>
      <c r="E30" s="11"/>
      <c r="F30" s="12"/>
      <c r="G30" s="7"/>
      <c r="H30" s="7"/>
      <c r="I30" s="7"/>
      <c r="J30" s="7"/>
      <c r="K30" s="7"/>
      <c r="L30" s="7"/>
      <c r="M30" s="7"/>
      <c r="N30" s="9"/>
      <c r="O30" s="9"/>
      <c r="P30" s="9"/>
      <c r="Q30" s="9"/>
    </row>
    <row r="31" spans="1:21" x14ac:dyDescent="0.25">
      <c r="E31" s="2"/>
      <c r="G31" s="1"/>
      <c r="N31" s="8"/>
      <c r="O31" s="8"/>
      <c r="P31" s="8"/>
      <c r="Q31" s="8"/>
    </row>
    <row r="32" spans="1:21" x14ac:dyDescent="0.25">
      <c r="E32" s="2"/>
      <c r="G32" s="1"/>
      <c r="N32" s="8"/>
      <c r="O32" s="8"/>
      <c r="P32" s="8"/>
      <c r="Q32" s="8"/>
    </row>
  </sheetData>
  <mergeCells count="20">
    <mergeCell ref="B29:H29"/>
    <mergeCell ref="Q29:S29"/>
    <mergeCell ref="Q4:S4"/>
    <mergeCell ref="A8:C8"/>
    <mergeCell ref="A9:C9"/>
    <mergeCell ref="A10:C10"/>
    <mergeCell ref="B12:J12"/>
    <mergeCell ref="B14:J14"/>
    <mergeCell ref="B18:G18"/>
    <mergeCell ref="B20:G20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87" t="s">
        <v>19</v>
      </c>
      <c r="O1" s="88"/>
      <c r="P1" s="88"/>
      <c r="Q1" s="88"/>
      <c r="R1" s="88"/>
      <c r="S1" s="88"/>
      <c r="T1" s="8"/>
      <c r="U1" s="17"/>
    </row>
    <row r="2" spans="1:21" s="19" customFormat="1" ht="31.5" customHeight="1" x14ac:dyDescent="0.25">
      <c r="A2" s="89" t="s">
        <v>39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21" ht="13.5" customHeight="1" x14ac:dyDescent="0.25">
      <c r="B3" s="5"/>
      <c r="C3" s="6"/>
    </row>
    <row r="4" spans="1:21" s="29" customFormat="1" ht="49.5" customHeight="1" x14ac:dyDescent="0.25">
      <c r="A4" s="90" t="s">
        <v>2</v>
      </c>
      <c r="B4" s="91" t="s">
        <v>9</v>
      </c>
      <c r="C4" s="91" t="s">
        <v>0</v>
      </c>
      <c r="D4" s="91" t="s">
        <v>1</v>
      </c>
      <c r="E4" s="91" t="s">
        <v>11</v>
      </c>
      <c r="F4" s="91"/>
      <c r="G4" s="91"/>
      <c r="H4" s="77" t="s">
        <v>7</v>
      </c>
      <c r="I4" s="78"/>
      <c r="J4" s="79"/>
      <c r="K4" s="77" t="s">
        <v>24</v>
      </c>
      <c r="L4" s="78"/>
      <c r="M4" s="79"/>
      <c r="N4" s="77" t="s">
        <v>25</v>
      </c>
      <c r="O4" s="78"/>
      <c r="P4" s="79"/>
      <c r="Q4" s="77" t="s">
        <v>26</v>
      </c>
      <c r="R4" s="78"/>
      <c r="S4" s="79"/>
    </row>
    <row r="5" spans="1:21" s="30" customFormat="1" ht="45.75" customHeight="1" x14ac:dyDescent="0.25">
      <c r="A5" s="90"/>
      <c r="B5" s="91"/>
      <c r="C5" s="91"/>
      <c r="D5" s="91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0" t="s">
        <v>12</v>
      </c>
      <c r="B8" s="81"/>
      <c r="C8" s="82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0" t="s">
        <v>13</v>
      </c>
      <c r="B9" s="81"/>
      <c r="C9" s="82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0" t="s">
        <v>3</v>
      </c>
      <c r="B10" s="81"/>
      <c r="C10" s="82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3" t="s">
        <v>8</v>
      </c>
      <c r="C12" s="83"/>
      <c r="D12" s="83"/>
      <c r="E12" s="83"/>
      <c r="F12" s="83"/>
      <c r="G12" s="83"/>
      <c r="H12" s="83"/>
      <c r="I12" s="83"/>
      <c r="J12" s="83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84" t="s">
        <v>14</v>
      </c>
      <c r="C14" s="84"/>
      <c r="D14" s="84"/>
      <c r="E14" s="84"/>
      <c r="F14" s="84"/>
      <c r="G14" s="84"/>
      <c r="H14" s="84"/>
      <c r="I14" s="84"/>
      <c r="J14" s="84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s="7" customFormat="1" x14ac:dyDescent="0.25">
      <c r="A18" s="1"/>
      <c r="B18" s="85" t="s">
        <v>28</v>
      </c>
      <c r="C18" s="85"/>
      <c r="D18" s="85"/>
      <c r="E18" s="85"/>
      <c r="F18" s="85"/>
      <c r="G18" s="85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1"/>
      <c r="C19" s="1"/>
      <c r="D19" s="1"/>
      <c r="E19" s="13"/>
      <c r="F19" s="13"/>
      <c r="G19" s="1"/>
      <c r="H19" s="1"/>
      <c r="I19" s="1"/>
      <c r="J19" s="1"/>
      <c r="K19" s="1"/>
      <c r="L19" s="1"/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86" t="s">
        <v>41</v>
      </c>
      <c r="C20" s="86"/>
      <c r="D20" s="86"/>
      <c r="E20" s="86"/>
      <c r="F20" s="86"/>
      <c r="G20" s="86"/>
      <c r="H20" s="1"/>
      <c r="I20" s="1"/>
      <c r="J20" s="1"/>
      <c r="K20" s="1"/>
      <c r="L20" s="1" t="s">
        <v>29</v>
      </c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1"/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5" t="s">
        <v>30</v>
      </c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/>
      <c r="C23" s="4"/>
      <c r="D23" s="1"/>
      <c r="E23" s="2"/>
      <c r="F23" s="2"/>
      <c r="G23" s="1"/>
      <c r="H23" s="1"/>
      <c r="I23" s="1"/>
      <c r="J23" s="1"/>
      <c r="K23" s="1"/>
      <c r="L23" s="1"/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1" t="s">
        <v>31</v>
      </c>
      <c r="C24" s="4"/>
      <c r="D24" s="1"/>
      <c r="E24" s="2"/>
      <c r="F24" s="2"/>
      <c r="G24" s="1"/>
      <c r="H24" s="1"/>
      <c r="I24" s="1"/>
      <c r="J24" s="1"/>
      <c r="K24" s="1"/>
      <c r="L24" s="1" t="s">
        <v>32</v>
      </c>
      <c r="M24" s="1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1"/>
      <c r="C25" s="4"/>
      <c r="D25" s="1"/>
      <c r="E25" s="2"/>
      <c r="F25" s="2"/>
      <c r="G25" s="1"/>
      <c r="H25" s="1"/>
      <c r="I25" s="1"/>
      <c r="J25" s="1"/>
      <c r="K25" s="1"/>
      <c r="L25" s="1"/>
      <c r="M25" s="1"/>
      <c r="N25" s="56"/>
      <c r="O25" s="56"/>
      <c r="P25" s="56"/>
      <c r="Q25" s="56"/>
      <c r="R25" s="9"/>
      <c r="S25" s="9"/>
    </row>
    <row r="26" spans="1:21" s="7" customFormat="1" x14ac:dyDescent="0.25">
      <c r="A26" s="1"/>
      <c r="B26" s="1"/>
      <c r="C26" s="4"/>
      <c r="D26" s="1"/>
      <c r="E26" s="2"/>
      <c r="F26" s="2"/>
      <c r="G26" s="1"/>
      <c r="H26" s="1"/>
      <c r="I26" s="1"/>
      <c r="J26" s="1"/>
      <c r="K26" s="1"/>
      <c r="L26" s="1"/>
      <c r="M26" s="1"/>
      <c r="N26" s="56"/>
      <c r="O26" s="56"/>
      <c r="P26" s="56"/>
      <c r="Q26" s="56"/>
      <c r="R26" s="9"/>
      <c r="S26" s="9"/>
    </row>
    <row r="27" spans="1:21" s="7" customFormat="1" ht="15" customHeight="1" x14ac:dyDescent="0.25">
      <c r="B27" s="15" t="s">
        <v>4</v>
      </c>
      <c r="C27" s="15"/>
      <c r="D27" s="15"/>
      <c r="E27" s="16"/>
      <c r="F27" s="16"/>
      <c r="N27" s="9"/>
      <c r="O27" s="9"/>
      <c r="P27" s="9"/>
      <c r="Q27" s="9"/>
      <c r="R27" s="9"/>
      <c r="S27" s="9"/>
    </row>
    <row r="28" spans="1:21" s="8" customFormat="1" ht="42" customHeight="1" x14ac:dyDescent="0.25">
      <c r="A28" s="18"/>
      <c r="B28" s="76" t="s">
        <v>18</v>
      </c>
      <c r="C28" s="76"/>
      <c r="D28" s="76"/>
      <c r="E28" s="76"/>
      <c r="F28" s="76"/>
      <c r="G28" s="76"/>
      <c r="H28" s="76"/>
      <c r="I28" s="28"/>
      <c r="J28" s="28"/>
      <c r="K28" s="28"/>
      <c r="L28" s="28"/>
      <c r="M28" s="28"/>
      <c r="N28" s="28"/>
      <c r="O28" s="27"/>
      <c r="P28" s="27"/>
      <c r="Q28" s="76" t="s">
        <v>17</v>
      </c>
      <c r="R28" s="76"/>
      <c r="S28" s="76"/>
      <c r="T28" s="27"/>
      <c r="U28" s="27"/>
    </row>
    <row r="29" spans="1:21" x14ac:dyDescent="0.25">
      <c r="A29" s="7"/>
      <c r="B29" s="10"/>
      <c r="C29" s="14"/>
      <c r="D29" s="10"/>
      <c r="E29" s="11"/>
      <c r="F29" s="12"/>
      <c r="G29" s="7"/>
      <c r="H29" s="7"/>
      <c r="I29" s="7"/>
      <c r="J29" s="7"/>
      <c r="K29" s="7"/>
      <c r="L29" s="7"/>
      <c r="M29" s="7"/>
      <c r="N29" s="9"/>
      <c r="O29" s="9"/>
      <c r="P29" s="9"/>
      <c r="Q29" s="9"/>
    </row>
    <row r="30" spans="1:21" x14ac:dyDescent="0.25">
      <c r="E30" s="2"/>
      <c r="G30" s="1"/>
      <c r="N30" s="8"/>
      <c r="O30" s="8"/>
      <c r="P30" s="8"/>
      <c r="Q30" s="8"/>
    </row>
    <row r="31" spans="1:21" x14ac:dyDescent="0.25">
      <c r="E31" s="2"/>
      <c r="G31" s="1"/>
      <c r="N31" s="8"/>
      <c r="O31" s="8"/>
      <c r="P31" s="8"/>
      <c r="Q31" s="8"/>
    </row>
  </sheetData>
  <mergeCells count="20">
    <mergeCell ref="B28:H28"/>
    <mergeCell ref="Q28:S28"/>
    <mergeCell ref="Q4:S4"/>
    <mergeCell ref="A8:C8"/>
    <mergeCell ref="A9:C9"/>
    <mergeCell ref="A10:C10"/>
    <mergeCell ref="B12:J12"/>
    <mergeCell ref="B14:J14"/>
    <mergeCell ref="B18:G18"/>
    <mergeCell ref="B20:G20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70"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87" t="s">
        <v>19</v>
      </c>
      <c r="O1" s="88"/>
      <c r="P1" s="88"/>
      <c r="Q1" s="88"/>
      <c r="R1" s="88"/>
      <c r="S1" s="88"/>
      <c r="T1" s="8"/>
      <c r="U1" s="17"/>
    </row>
    <row r="2" spans="1:21" s="19" customFormat="1" ht="31.5" customHeight="1" x14ac:dyDescent="0.25">
      <c r="A2" s="89" t="s">
        <v>40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21" ht="13.5" customHeight="1" x14ac:dyDescent="0.25">
      <c r="B3" s="5"/>
      <c r="C3" s="6"/>
    </row>
    <row r="4" spans="1:21" s="29" customFormat="1" ht="49.5" customHeight="1" x14ac:dyDescent="0.25">
      <c r="A4" s="90" t="s">
        <v>2</v>
      </c>
      <c r="B4" s="91" t="s">
        <v>9</v>
      </c>
      <c r="C4" s="91" t="s">
        <v>0</v>
      </c>
      <c r="D4" s="91" t="s">
        <v>1</v>
      </c>
      <c r="E4" s="91" t="s">
        <v>11</v>
      </c>
      <c r="F4" s="91"/>
      <c r="G4" s="91"/>
      <c r="H4" s="77" t="s">
        <v>7</v>
      </c>
      <c r="I4" s="78"/>
      <c r="J4" s="79"/>
      <c r="K4" s="77" t="s">
        <v>24</v>
      </c>
      <c r="L4" s="78"/>
      <c r="M4" s="79"/>
      <c r="N4" s="77" t="s">
        <v>25</v>
      </c>
      <c r="O4" s="78"/>
      <c r="P4" s="79"/>
      <c r="Q4" s="77" t="s">
        <v>26</v>
      </c>
      <c r="R4" s="78"/>
      <c r="S4" s="79"/>
    </row>
    <row r="5" spans="1:21" s="30" customFormat="1" ht="45.75" customHeight="1" x14ac:dyDescent="0.25">
      <c r="A5" s="90"/>
      <c r="B5" s="91"/>
      <c r="C5" s="91"/>
      <c r="D5" s="91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0" t="s">
        <v>12</v>
      </c>
      <c r="B8" s="81"/>
      <c r="C8" s="82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0" t="s">
        <v>13</v>
      </c>
      <c r="B9" s="81"/>
      <c r="C9" s="82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0" t="s">
        <v>3</v>
      </c>
      <c r="B10" s="81"/>
      <c r="C10" s="82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3" t="s">
        <v>8</v>
      </c>
      <c r="C12" s="83"/>
      <c r="D12" s="83"/>
      <c r="E12" s="83"/>
      <c r="F12" s="83"/>
      <c r="G12" s="83"/>
      <c r="H12" s="83"/>
      <c r="I12" s="83"/>
      <c r="J12" s="83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84" t="s">
        <v>14</v>
      </c>
      <c r="C14" s="84"/>
      <c r="D14" s="84"/>
      <c r="E14" s="84"/>
      <c r="F14" s="84"/>
      <c r="G14" s="84"/>
      <c r="H14" s="84"/>
      <c r="I14" s="84"/>
      <c r="J14" s="84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x14ac:dyDescent="0.25">
      <c r="B17" s="85" t="s">
        <v>28</v>
      </c>
      <c r="C17" s="85"/>
      <c r="D17" s="85"/>
      <c r="E17" s="85"/>
      <c r="F17" s="85"/>
      <c r="G17" s="85"/>
      <c r="N17" s="8"/>
      <c r="O17" s="8"/>
      <c r="P17" s="8"/>
      <c r="Q17" s="8"/>
    </row>
    <row r="18" spans="1:21" x14ac:dyDescent="0.25">
      <c r="C18" s="1"/>
      <c r="E18" s="13"/>
      <c r="F18" s="13"/>
      <c r="G18" s="1"/>
      <c r="N18" s="8"/>
      <c r="O18" s="8"/>
      <c r="P18" s="8"/>
      <c r="Q18" s="8"/>
    </row>
    <row r="19" spans="1:21" s="7" customFormat="1" x14ac:dyDescent="0.25">
      <c r="A19" s="1"/>
      <c r="B19" s="86" t="s">
        <v>41</v>
      </c>
      <c r="C19" s="86"/>
      <c r="D19" s="86"/>
      <c r="E19" s="86"/>
      <c r="F19" s="86"/>
      <c r="G19" s="86"/>
      <c r="H19" s="1"/>
      <c r="I19" s="1"/>
      <c r="J19" s="1"/>
      <c r="K19" s="1"/>
      <c r="L19" s="1" t="s">
        <v>29</v>
      </c>
      <c r="M19" s="1"/>
      <c r="N19" s="3"/>
      <c r="O19" s="3"/>
      <c r="P19" s="3"/>
      <c r="Q19" s="3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18" customHeight="1" x14ac:dyDescent="0.25">
      <c r="A27" s="18"/>
      <c r="B27" s="76" t="s">
        <v>18</v>
      </c>
      <c r="C27" s="76"/>
      <c r="D27" s="76"/>
      <c r="E27" s="76"/>
      <c r="F27" s="76"/>
      <c r="G27" s="76"/>
      <c r="H27" s="76"/>
      <c r="I27" s="28"/>
      <c r="J27" s="28"/>
      <c r="K27" s="28"/>
      <c r="L27" s="28"/>
      <c r="M27" s="28"/>
      <c r="N27" s="28"/>
      <c r="O27" s="27"/>
      <c r="P27" s="27"/>
      <c r="Q27" s="76" t="s">
        <v>17</v>
      </c>
      <c r="R27" s="76"/>
      <c r="S27" s="76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8"/>
  <sheetViews>
    <sheetView tabSelected="1" zoomScaleNormal="100" zoomScaleSheetLayoutView="70" workbookViewId="0">
      <selection activeCell="P21" sqref="P21"/>
    </sheetView>
  </sheetViews>
  <sheetFormatPr defaultColWidth="9.140625" defaultRowHeight="15" x14ac:dyDescent="0.25"/>
  <cols>
    <col min="1" max="1" width="4.140625" style="1" customWidth="1"/>
    <col min="2" max="2" width="11.42578125" style="1" customWidth="1"/>
    <col min="3" max="3" width="54.28515625" style="4" customWidth="1"/>
    <col min="4" max="4" width="6.28515625" style="1" customWidth="1"/>
    <col min="5" max="5" width="9.42578125" style="1" customWidth="1"/>
    <col min="6" max="6" width="9.42578125" style="2" customWidth="1"/>
    <col min="7" max="7" width="11.85546875" style="2" customWidth="1"/>
    <col min="8" max="8" width="9.42578125" style="1" customWidth="1"/>
    <col min="9" max="9" width="9.42578125" style="29" customWidth="1"/>
    <col min="10" max="10" width="11.28515625" style="1" customWidth="1"/>
    <col min="11" max="12" width="9.42578125" style="1" customWidth="1"/>
    <col min="13" max="13" width="12.140625" style="1" customWidth="1"/>
    <col min="14" max="15" width="9.42578125" style="1" customWidth="1"/>
    <col min="16" max="16" width="13.42578125" style="1" customWidth="1"/>
    <col min="17" max="17" width="9.42578125" style="1" customWidth="1"/>
    <col min="18" max="18" width="9.42578125" style="29" customWidth="1"/>
    <col min="19" max="19" width="11.42578125" style="8" customWidth="1"/>
    <col min="20" max="16384" width="9.140625" style="1"/>
  </cols>
  <sheetData>
    <row r="1" spans="1:21" ht="30" customHeight="1" x14ac:dyDescent="0.25">
      <c r="N1" s="87" t="s">
        <v>50</v>
      </c>
      <c r="O1" s="88"/>
      <c r="P1" s="88"/>
      <c r="Q1" s="88"/>
      <c r="R1" s="88"/>
      <c r="S1" s="88"/>
      <c r="T1" s="8"/>
      <c r="U1" s="17"/>
    </row>
    <row r="2" spans="1:21" s="19" customFormat="1" ht="31.5" customHeight="1" x14ac:dyDescent="0.25">
      <c r="A2" s="93" t="s">
        <v>89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</row>
    <row r="3" spans="1:21" ht="13.5" customHeight="1" x14ac:dyDescent="0.25">
      <c r="B3" s="5"/>
      <c r="C3" s="6"/>
    </row>
    <row r="4" spans="1:21" s="29" customFormat="1" ht="49.5" customHeight="1" x14ac:dyDescent="0.25">
      <c r="A4" s="90" t="s">
        <v>2</v>
      </c>
      <c r="B4" s="91" t="s">
        <v>9</v>
      </c>
      <c r="C4" s="91" t="s">
        <v>0</v>
      </c>
      <c r="D4" s="91" t="s">
        <v>1</v>
      </c>
      <c r="E4" s="91" t="s">
        <v>11</v>
      </c>
      <c r="F4" s="91"/>
      <c r="G4" s="91"/>
      <c r="H4" s="77" t="s">
        <v>7</v>
      </c>
      <c r="I4" s="78"/>
      <c r="J4" s="79"/>
      <c r="K4" s="77" t="s">
        <v>90</v>
      </c>
      <c r="L4" s="78"/>
      <c r="M4" s="79"/>
      <c r="N4" s="77" t="s">
        <v>91</v>
      </c>
      <c r="O4" s="78"/>
      <c r="P4" s="79"/>
      <c r="Q4" s="77" t="s">
        <v>92</v>
      </c>
      <c r="R4" s="78"/>
      <c r="S4" s="79"/>
    </row>
    <row r="5" spans="1:21" s="30" customFormat="1" ht="45.75" customHeight="1" x14ac:dyDescent="0.25">
      <c r="A5" s="90"/>
      <c r="B5" s="91"/>
      <c r="C5" s="91"/>
      <c r="D5" s="91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15.75" x14ac:dyDescent="0.25">
      <c r="A6" s="60">
        <v>1</v>
      </c>
      <c r="B6" s="74" t="s">
        <v>71</v>
      </c>
      <c r="C6" s="75" t="s">
        <v>53</v>
      </c>
      <c r="D6" s="62" t="s">
        <v>45</v>
      </c>
      <c r="E6" s="61">
        <v>1</v>
      </c>
      <c r="F6" s="63">
        <f>L6</f>
        <v>9688</v>
      </c>
      <c r="G6" s="63">
        <f>F6*E6</f>
        <v>9688</v>
      </c>
      <c r="H6" s="61">
        <v>1</v>
      </c>
      <c r="I6" s="63">
        <v>8872.58</v>
      </c>
      <c r="J6" s="63">
        <f>H6*I6</f>
        <v>8872.58</v>
      </c>
      <c r="K6" s="61">
        <v>1</v>
      </c>
      <c r="L6" s="63">
        <v>9688</v>
      </c>
      <c r="M6" s="63">
        <f>L6*K6</f>
        <v>9688</v>
      </c>
      <c r="N6" s="61">
        <v>1</v>
      </c>
      <c r="O6" s="63">
        <v>10012</v>
      </c>
      <c r="P6" s="63">
        <f>N6*O6</f>
        <v>10012</v>
      </c>
      <c r="Q6" s="61">
        <v>1</v>
      </c>
      <c r="R6" s="63">
        <v>9733</v>
      </c>
      <c r="S6" s="63">
        <f>Q6*R6</f>
        <v>9733</v>
      </c>
    </row>
    <row r="7" spans="1:21" s="30" customFormat="1" ht="15.75" x14ac:dyDescent="0.25">
      <c r="A7" s="74">
        <v>2</v>
      </c>
      <c r="B7" s="74" t="s">
        <v>72</v>
      </c>
      <c r="C7" s="75" t="s">
        <v>54</v>
      </c>
      <c r="D7" s="62" t="s">
        <v>45</v>
      </c>
      <c r="E7" s="61">
        <v>1</v>
      </c>
      <c r="F7" s="63">
        <f t="shared" ref="F7:F23" si="0">L7</f>
        <v>2464</v>
      </c>
      <c r="G7" s="63">
        <f t="shared" ref="G7:G23" si="1">F7*E7</f>
        <v>2464</v>
      </c>
      <c r="H7" s="61">
        <v>1</v>
      </c>
      <c r="I7" s="63">
        <v>5775.71</v>
      </c>
      <c r="J7" s="63">
        <f t="shared" ref="J7:J23" si="2">H7*I7</f>
        <v>5775.71</v>
      </c>
      <c r="K7" s="61">
        <v>1</v>
      </c>
      <c r="L7" s="63">
        <v>2464</v>
      </c>
      <c r="M7" s="63">
        <f t="shared" ref="M7:M23" si="3">L7*K7</f>
        <v>2464</v>
      </c>
      <c r="N7" s="61">
        <v>1</v>
      </c>
      <c r="O7" s="63">
        <v>2551</v>
      </c>
      <c r="P7" s="63">
        <f t="shared" ref="P7:P23" si="4">N7*O7</f>
        <v>2551</v>
      </c>
      <c r="Q7" s="61">
        <v>1</v>
      </c>
      <c r="R7" s="63">
        <v>2511</v>
      </c>
      <c r="S7" s="63">
        <f t="shared" ref="S7:S23" si="5">Q7*R7</f>
        <v>2511</v>
      </c>
    </row>
    <row r="8" spans="1:21" s="30" customFormat="1" ht="15.75" x14ac:dyDescent="0.25">
      <c r="A8" s="74">
        <v>3</v>
      </c>
      <c r="B8" s="74" t="s">
        <v>73</v>
      </c>
      <c r="C8" s="75" t="s">
        <v>55</v>
      </c>
      <c r="D8" s="62" t="s">
        <v>45</v>
      </c>
      <c r="E8" s="61">
        <v>1</v>
      </c>
      <c r="F8" s="63">
        <f t="shared" si="0"/>
        <v>4396</v>
      </c>
      <c r="G8" s="63">
        <f t="shared" si="1"/>
        <v>4396</v>
      </c>
      <c r="H8" s="61">
        <v>1</v>
      </c>
      <c r="I8" s="63">
        <v>3700.24</v>
      </c>
      <c r="J8" s="63">
        <f t="shared" si="2"/>
        <v>3700.24</v>
      </c>
      <c r="K8" s="61">
        <v>1</v>
      </c>
      <c r="L8" s="63">
        <v>4396</v>
      </c>
      <c r="M8" s="63">
        <f t="shared" si="3"/>
        <v>4396</v>
      </c>
      <c r="N8" s="61">
        <v>1</v>
      </c>
      <c r="O8" s="63">
        <v>4444</v>
      </c>
      <c r="P8" s="63">
        <f t="shared" si="4"/>
        <v>4444</v>
      </c>
      <c r="Q8" s="61">
        <v>1</v>
      </c>
      <c r="R8" s="63">
        <v>4614.6000000000004</v>
      </c>
      <c r="S8" s="63">
        <f t="shared" si="5"/>
        <v>4614.6000000000004</v>
      </c>
    </row>
    <row r="9" spans="1:21" s="30" customFormat="1" ht="15.75" x14ac:dyDescent="0.25">
      <c r="A9" s="74">
        <v>4</v>
      </c>
      <c r="B9" s="74" t="s">
        <v>74</v>
      </c>
      <c r="C9" s="75" t="s">
        <v>56</v>
      </c>
      <c r="D9" s="62" t="s">
        <v>45</v>
      </c>
      <c r="E9" s="61">
        <v>1</v>
      </c>
      <c r="F9" s="63">
        <f t="shared" si="0"/>
        <v>399</v>
      </c>
      <c r="G9" s="63">
        <f t="shared" si="1"/>
        <v>399</v>
      </c>
      <c r="H9" s="61">
        <v>1</v>
      </c>
      <c r="I9" s="63">
        <v>340.12</v>
      </c>
      <c r="J9" s="63">
        <f t="shared" si="2"/>
        <v>340.12</v>
      </c>
      <c r="K9" s="61">
        <v>1</v>
      </c>
      <c r="L9" s="63">
        <v>399</v>
      </c>
      <c r="M9" s="63">
        <f t="shared" si="3"/>
        <v>399</v>
      </c>
      <c r="N9" s="61">
        <v>1</v>
      </c>
      <c r="O9" s="63">
        <v>421</v>
      </c>
      <c r="P9" s="63">
        <f t="shared" si="4"/>
        <v>421</v>
      </c>
      <c r="Q9" s="61">
        <v>1</v>
      </c>
      <c r="R9" s="63">
        <v>401</v>
      </c>
      <c r="S9" s="63">
        <f t="shared" si="5"/>
        <v>401</v>
      </c>
    </row>
    <row r="10" spans="1:21" s="30" customFormat="1" ht="15.75" x14ac:dyDescent="0.25">
      <c r="A10" s="74">
        <v>5</v>
      </c>
      <c r="B10" s="74" t="s">
        <v>75</v>
      </c>
      <c r="C10" s="75" t="s">
        <v>57</v>
      </c>
      <c r="D10" s="62" t="s">
        <v>45</v>
      </c>
      <c r="E10" s="61">
        <v>1</v>
      </c>
      <c r="F10" s="63">
        <f t="shared" si="0"/>
        <v>462</v>
      </c>
      <c r="G10" s="63">
        <f t="shared" si="1"/>
        <v>462</v>
      </c>
      <c r="H10" s="61">
        <v>1</v>
      </c>
      <c r="I10" s="63">
        <v>386.45</v>
      </c>
      <c r="J10" s="63">
        <f t="shared" si="2"/>
        <v>386.45</v>
      </c>
      <c r="K10" s="61">
        <v>1</v>
      </c>
      <c r="L10" s="63">
        <v>462</v>
      </c>
      <c r="M10" s="63">
        <f t="shared" si="3"/>
        <v>462</v>
      </c>
      <c r="N10" s="61">
        <v>1</v>
      </c>
      <c r="O10" s="63">
        <v>483</v>
      </c>
      <c r="P10" s="63">
        <f t="shared" si="4"/>
        <v>483</v>
      </c>
      <c r="Q10" s="61">
        <v>1</v>
      </c>
      <c r="R10" s="63">
        <v>484.5</v>
      </c>
      <c r="S10" s="63">
        <f t="shared" si="5"/>
        <v>484.5</v>
      </c>
    </row>
    <row r="11" spans="1:21" s="30" customFormat="1" ht="15.75" x14ac:dyDescent="0.25">
      <c r="A11" s="74">
        <v>6</v>
      </c>
      <c r="B11" s="74" t="s">
        <v>76</v>
      </c>
      <c r="C11" s="75" t="s">
        <v>58</v>
      </c>
      <c r="D11" s="62" t="s">
        <v>45</v>
      </c>
      <c r="E11" s="61">
        <v>1</v>
      </c>
      <c r="F11" s="63">
        <f t="shared" si="0"/>
        <v>525</v>
      </c>
      <c r="G11" s="63">
        <f t="shared" si="1"/>
        <v>525</v>
      </c>
      <c r="H11" s="61">
        <v>1</v>
      </c>
      <c r="I11" s="63">
        <v>441.21</v>
      </c>
      <c r="J11" s="63">
        <f t="shared" si="2"/>
        <v>441.21</v>
      </c>
      <c r="K11" s="61">
        <v>1</v>
      </c>
      <c r="L11" s="63">
        <v>525</v>
      </c>
      <c r="M11" s="63">
        <f t="shared" si="3"/>
        <v>525</v>
      </c>
      <c r="N11" s="61">
        <v>1</v>
      </c>
      <c r="O11" s="63">
        <v>531</v>
      </c>
      <c r="P11" s="63">
        <f t="shared" si="4"/>
        <v>531</v>
      </c>
      <c r="Q11" s="61">
        <v>1</v>
      </c>
      <c r="R11" s="63">
        <v>531</v>
      </c>
      <c r="S11" s="63">
        <f t="shared" si="5"/>
        <v>531</v>
      </c>
    </row>
    <row r="12" spans="1:21" s="30" customFormat="1" ht="15.75" x14ac:dyDescent="0.25">
      <c r="A12" s="74">
        <v>7</v>
      </c>
      <c r="B12" s="74" t="s">
        <v>77</v>
      </c>
      <c r="C12" s="75" t="s">
        <v>59</v>
      </c>
      <c r="D12" s="62" t="s">
        <v>45</v>
      </c>
      <c r="E12" s="61">
        <v>1</v>
      </c>
      <c r="F12" s="63">
        <f t="shared" si="0"/>
        <v>3254.9999999999995</v>
      </c>
      <c r="G12" s="63">
        <f t="shared" si="1"/>
        <v>3254.9999999999995</v>
      </c>
      <c r="H12" s="61">
        <v>1</v>
      </c>
      <c r="I12" s="63">
        <v>2739.91</v>
      </c>
      <c r="J12" s="63">
        <f t="shared" si="2"/>
        <v>2739.91</v>
      </c>
      <c r="K12" s="61">
        <v>1</v>
      </c>
      <c r="L12" s="63">
        <v>3254.9999999999995</v>
      </c>
      <c r="M12" s="63">
        <f t="shared" si="3"/>
        <v>3254.9999999999995</v>
      </c>
      <c r="N12" s="61">
        <v>1</v>
      </c>
      <c r="O12" s="63">
        <v>3333</v>
      </c>
      <c r="P12" s="63">
        <f t="shared" si="4"/>
        <v>3333</v>
      </c>
      <c r="Q12" s="61">
        <v>1</v>
      </c>
      <c r="R12" s="63">
        <v>3294</v>
      </c>
      <c r="S12" s="63">
        <f t="shared" si="5"/>
        <v>3294</v>
      </c>
    </row>
    <row r="13" spans="1:21" s="30" customFormat="1" ht="15.75" x14ac:dyDescent="0.25">
      <c r="A13" s="74">
        <v>8</v>
      </c>
      <c r="B13" s="74" t="s">
        <v>78</v>
      </c>
      <c r="C13" s="75" t="s">
        <v>60</v>
      </c>
      <c r="D13" s="62" t="s">
        <v>45</v>
      </c>
      <c r="E13" s="61">
        <v>1</v>
      </c>
      <c r="F13" s="63">
        <f t="shared" si="0"/>
        <v>3857</v>
      </c>
      <c r="G13" s="63">
        <f t="shared" si="1"/>
        <v>3857</v>
      </c>
      <c r="H13" s="61">
        <v>1</v>
      </c>
      <c r="I13" s="63">
        <v>3251.66</v>
      </c>
      <c r="J13" s="63">
        <f t="shared" si="2"/>
        <v>3251.66</v>
      </c>
      <c r="K13" s="61">
        <v>1</v>
      </c>
      <c r="L13" s="63">
        <v>3857</v>
      </c>
      <c r="M13" s="63">
        <f t="shared" si="3"/>
        <v>3857</v>
      </c>
      <c r="N13" s="61">
        <v>1</v>
      </c>
      <c r="O13" s="63">
        <v>3941</v>
      </c>
      <c r="P13" s="63">
        <f t="shared" si="4"/>
        <v>3941</v>
      </c>
      <c r="Q13" s="61">
        <v>1</v>
      </c>
      <c r="R13" s="63">
        <v>3988</v>
      </c>
      <c r="S13" s="63">
        <f t="shared" si="5"/>
        <v>3988</v>
      </c>
    </row>
    <row r="14" spans="1:21" s="30" customFormat="1" ht="15.75" x14ac:dyDescent="0.25">
      <c r="A14" s="74">
        <v>9</v>
      </c>
      <c r="B14" s="74" t="s">
        <v>79</v>
      </c>
      <c r="C14" s="75" t="s">
        <v>61</v>
      </c>
      <c r="D14" s="62" t="s">
        <v>45</v>
      </c>
      <c r="E14" s="61">
        <v>1</v>
      </c>
      <c r="F14" s="63">
        <f t="shared" si="0"/>
        <v>12453</v>
      </c>
      <c r="G14" s="63">
        <f t="shared" si="1"/>
        <v>12453</v>
      </c>
      <c r="H14" s="61">
        <v>1</v>
      </c>
      <c r="I14" s="63">
        <v>10491.04</v>
      </c>
      <c r="J14" s="63">
        <f t="shared" si="2"/>
        <v>10491.04</v>
      </c>
      <c r="K14" s="61">
        <v>1</v>
      </c>
      <c r="L14" s="63">
        <v>12453</v>
      </c>
      <c r="M14" s="63">
        <f t="shared" si="3"/>
        <v>12453</v>
      </c>
      <c r="N14" s="61">
        <v>1</v>
      </c>
      <c r="O14" s="63">
        <v>12517</v>
      </c>
      <c r="P14" s="63">
        <f t="shared" si="4"/>
        <v>12517</v>
      </c>
      <c r="Q14" s="61">
        <v>1</v>
      </c>
      <c r="R14" s="63">
        <v>12630</v>
      </c>
      <c r="S14" s="63">
        <f t="shared" si="5"/>
        <v>12630</v>
      </c>
    </row>
    <row r="15" spans="1:21" s="30" customFormat="1" ht="15.75" x14ac:dyDescent="0.25">
      <c r="A15" s="74">
        <v>10</v>
      </c>
      <c r="B15" s="74" t="s">
        <v>80</v>
      </c>
      <c r="C15" s="75" t="s">
        <v>62</v>
      </c>
      <c r="D15" s="62" t="s">
        <v>45</v>
      </c>
      <c r="E15" s="61">
        <v>1</v>
      </c>
      <c r="F15" s="63">
        <f t="shared" si="0"/>
        <v>13860</v>
      </c>
      <c r="G15" s="63">
        <f t="shared" si="1"/>
        <v>13860</v>
      </c>
      <c r="H15" s="61">
        <v>1</v>
      </c>
      <c r="I15" s="63">
        <v>8237.6200000000008</v>
      </c>
      <c r="J15" s="63">
        <f t="shared" si="2"/>
        <v>8237.6200000000008</v>
      </c>
      <c r="K15" s="61">
        <v>1</v>
      </c>
      <c r="L15" s="63">
        <v>13860</v>
      </c>
      <c r="M15" s="63">
        <f t="shared" si="3"/>
        <v>13860</v>
      </c>
      <c r="N15" s="61">
        <v>1</v>
      </c>
      <c r="O15" s="63">
        <v>14086</v>
      </c>
      <c r="P15" s="63">
        <f t="shared" si="4"/>
        <v>14086</v>
      </c>
      <c r="Q15" s="61">
        <v>1</v>
      </c>
      <c r="R15" s="63">
        <v>14022</v>
      </c>
      <c r="S15" s="63">
        <f t="shared" si="5"/>
        <v>14022</v>
      </c>
    </row>
    <row r="16" spans="1:21" s="30" customFormat="1" ht="15.75" x14ac:dyDescent="0.25">
      <c r="A16" s="74">
        <v>11</v>
      </c>
      <c r="B16" s="74" t="s">
        <v>81</v>
      </c>
      <c r="C16" s="75" t="s">
        <v>63</v>
      </c>
      <c r="D16" s="62" t="s">
        <v>45</v>
      </c>
      <c r="E16" s="61">
        <v>1</v>
      </c>
      <c r="F16" s="63">
        <f t="shared" si="0"/>
        <v>15708</v>
      </c>
      <c r="G16" s="63">
        <f t="shared" si="1"/>
        <v>15708</v>
      </c>
      <c r="H16" s="61">
        <v>1</v>
      </c>
      <c r="I16" s="63">
        <v>9546.5</v>
      </c>
      <c r="J16" s="63">
        <f t="shared" si="2"/>
        <v>9546.5</v>
      </c>
      <c r="K16" s="61">
        <v>1</v>
      </c>
      <c r="L16" s="63">
        <v>15708</v>
      </c>
      <c r="M16" s="63">
        <f t="shared" si="3"/>
        <v>15708</v>
      </c>
      <c r="N16" s="61">
        <v>1</v>
      </c>
      <c r="O16" s="63">
        <v>15801</v>
      </c>
      <c r="P16" s="63">
        <f t="shared" si="4"/>
        <v>15801</v>
      </c>
      <c r="Q16" s="61">
        <v>1</v>
      </c>
      <c r="R16" s="63">
        <v>16611</v>
      </c>
      <c r="S16" s="63">
        <f t="shared" si="5"/>
        <v>16611</v>
      </c>
    </row>
    <row r="17" spans="1:19" s="30" customFormat="1" ht="15.75" x14ac:dyDescent="0.25">
      <c r="A17" s="74">
        <v>12</v>
      </c>
      <c r="B17" s="74" t="s">
        <v>82</v>
      </c>
      <c r="C17" s="75" t="s">
        <v>64</v>
      </c>
      <c r="D17" s="62" t="s">
        <v>45</v>
      </c>
      <c r="E17" s="61">
        <v>1</v>
      </c>
      <c r="F17" s="63">
        <f t="shared" si="0"/>
        <v>17556</v>
      </c>
      <c r="G17" s="63">
        <f t="shared" si="1"/>
        <v>17556</v>
      </c>
      <c r="H17" s="61">
        <v>1</v>
      </c>
      <c r="I17" s="63">
        <v>11768.33</v>
      </c>
      <c r="J17" s="63">
        <f t="shared" si="2"/>
        <v>11768.33</v>
      </c>
      <c r="K17" s="61">
        <v>1</v>
      </c>
      <c r="L17" s="63">
        <v>17556</v>
      </c>
      <c r="M17" s="63">
        <f t="shared" si="3"/>
        <v>17556</v>
      </c>
      <c r="N17" s="61">
        <v>1</v>
      </c>
      <c r="O17" s="63">
        <v>17601</v>
      </c>
      <c r="P17" s="63">
        <f t="shared" si="4"/>
        <v>17601</v>
      </c>
      <c r="Q17" s="61">
        <v>1</v>
      </c>
      <c r="R17" s="63">
        <v>18356</v>
      </c>
      <c r="S17" s="63">
        <f t="shared" si="5"/>
        <v>18356</v>
      </c>
    </row>
    <row r="18" spans="1:19" s="30" customFormat="1" ht="15.75" x14ac:dyDescent="0.25">
      <c r="A18" s="74">
        <v>13</v>
      </c>
      <c r="B18" s="74" t="s">
        <v>83</v>
      </c>
      <c r="C18" s="75" t="s">
        <v>65</v>
      </c>
      <c r="D18" s="62" t="s">
        <v>45</v>
      </c>
      <c r="E18" s="61">
        <v>1</v>
      </c>
      <c r="F18" s="63">
        <f t="shared" si="0"/>
        <v>19404</v>
      </c>
      <c r="G18" s="63">
        <f t="shared" si="1"/>
        <v>19404</v>
      </c>
      <c r="H18" s="61">
        <v>1</v>
      </c>
      <c r="I18" s="63">
        <v>14130.21</v>
      </c>
      <c r="J18" s="63">
        <f t="shared" si="2"/>
        <v>14130.21</v>
      </c>
      <c r="K18" s="61">
        <v>1</v>
      </c>
      <c r="L18" s="63">
        <v>19404</v>
      </c>
      <c r="M18" s="63">
        <f t="shared" si="3"/>
        <v>19404</v>
      </c>
      <c r="N18" s="61">
        <v>1</v>
      </c>
      <c r="O18" s="63">
        <v>19545</v>
      </c>
      <c r="P18" s="63">
        <f t="shared" si="4"/>
        <v>19545</v>
      </c>
      <c r="Q18" s="61">
        <v>1</v>
      </c>
      <c r="R18" s="63">
        <v>19843.599999999999</v>
      </c>
      <c r="S18" s="63">
        <f t="shared" si="5"/>
        <v>19843.599999999999</v>
      </c>
    </row>
    <row r="19" spans="1:19" s="30" customFormat="1" ht="15.75" x14ac:dyDescent="0.25">
      <c r="A19" s="74">
        <v>14</v>
      </c>
      <c r="B19" s="74" t="s">
        <v>84</v>
      </c>
      <c r="C19" s="75" t="s">
        <v>66</v>
      </c>
      <c r="D19" s="62" t="s">
        <v>45</v>
      </c>
      <c r="E19" s="61">
        <v>1</v>
      </c>
      <c r="F19" s="63">
        <f t="shared" si="0"/>
        <v>8073.0000000000009</v>
      </c>
      <c r="G19" s="63">
        <f t="shared" si="1"/>
        <v>8073.0000000000009</v>
      </c>
      <c r="H19" s="61">
        <v>1</v>
      </c>
      <c r="I19" s="63">
        <v>12543.34</v>
      </c>
      <c r="J19" s="63">
        <f t="shared" si="2"/>
        <v>12543.34</v>
      </c>
      <c r="K19" s="61">
        <v>1</v>
      </c>
      <c r="L19" s="63">
        <v>8073.0000000000009</v>
      </c>
      <c r="M19" s="63">
        <f t="shared" si="3"/>
        <v>8073.0000000000009</v>
      </c>
      <c r="N19" s="61">
        <v>1</v>
      </c>
      <c r="O19" s="63">
        <v>8122</v>
      </c>
      <c r="P19" s="63">
        <f t="shared" si="4"/>
        <v>8122</v>
      </c>
      <c r="Q19" s="61">
        <v>1</v>
      </c>
      <c r="R19" s="63">
        <v>8888</v>
      </c>
      <c r="S19" s="63">
        <f t="shared" si="5"/>
        <v>8888</v>
      </c>
    </row>
    <row r="20" spans="1:19" s="30" customFormat="1" ht="15.75" x14ac:dyDescent="0.25">
      <c r="A20" s="74">
        <v>15</v>
      </c>
      <c r="B20" s="74" t="s">
        <v>85</v>
      </c>
      <c r="C20" s="75" t="s">
        <v>67</v>
      </c>
      <c r="D20" s="62" t="s">
        <v>45</v>
      </c>
      <c r="E20" s="61">
        <v>1</v>
      </c>
      <c r="F20" s="63">
        <f t="shared" si="0"/>
        <v>8073.0000000000009</v>
      </c>
      <c r="G20" s="63">
        <f t="shared" si="1"/>
        <v>8073.0000000000009</v>
      </c>
      <c r="H20" s="61">
        <v>1</v>
      </c>
      <c r="I20" s="63">
        <v>12543.34</v>
      </c>
      <c r="J20" s="63">
        <f t="shared" si="2"/>
        <v>12543.34</v>
      </c>
      <c r="K20" s="61">
        <v>1</v>
      </c>
      <c r="L20" s="63">
        <v>8073.0000000000009</v>
      </c>
      <c r="M20" s="63">
        <f t="shared" si="3"/>
        <v>8073.0000000000009</v>
      </c>
      <c r="N20" s="61">
        <v>1</v>
      </c>
      <c r="O20" s="63">
        <v>8122</v>
      </c>
      <c r="P20" s="63">
        <f t="shared" si="4"/>
        <v>8122</v>
      </c>
      <c r="Q20" s="61">
        <v>1</v>
      </c>
      <c r="R20" s="63">
        <v>8888</v>
      </c>
      <c r="S20" s="63">
        <f t="shared" si="5"/>
        <v>8888</v>
      </c>
    </row>
    <row r="21" spans="1:19" s="30" customFormat="1" ht="15.75" x14ac:dyDescent="0.25">
      <c r="A21" s="74">
        <v>16</v>
      </c>
      <c r="B21" s="74" t="s">
        <v>87</v>
      </c>
      <c r="C21" s="75" t="s">
        <v>68</v>
      </c>
      <c r="D21" s="62" t="s">
        <v>45</v>
      </c>
      <c r="E21" s="61">
        <v>1</v>
      </c>
      <c r="F21" s="63">
        <f t="shared" si="0"/>
        <v>27650</v>
      </c>
      <c r="G21" s="63">
        <f t="shared" si="1"/>
        <v>27650</v>
      </c>
      <c r="H21" s="61">
        <v>1</v>
      </c>
      <c r="I21" s="63">
        <v>30790.77</v>
      </c>
      <c r="J21" s="63">
        <f t="shared" si="2"/>
        <v>30790.77</v>
      </c>
      <c r="K21" s="61">
        <v>1</v>
      </c>
      <c r="L21" s="63">
        <v>27650</v>
      </c>
      <c r="M21" s="63">
        <f t="shared" si="3"/>
        <v>27650</v>
      </c>
      <c r="N21" s="61">
        <v>1</v>
      </c>
      <c r="O21" s="63">
        <v>28331</v>
      </c>
      <c r="P21" s="63">
        <f t="shared" si="4"/>
        <v>28331</v>
      </c>
      <c r="Q21" s="61">
        <v>1</v>
      </c>
      <c r="R21" s="63">
        <v>28002</v>
      </c>
      <c r="S21" s="63">
        <f t="shared" si="5"/>
        <v>28002</v>
      </c>
    </row>
    <row r="22" spans="1:19" s="30" customFormat="1" ht="31.5" x14ac:dyDescent="0.25">
      <c r="A22" s="74">
        <v>17</v>
      </c>
      <c r="B22" s="74" t="s">
        <v>86</v>
      </c>
      <c r="C22" s="75" t="s">
        <v>69</v>
      </c>
      <c r="D22" s="62" t="s">
        <v>45</v>
      </c>
      <c r="E22" s="61">
        <v>1</v>
      </c>
      <c r="F22" s="63">
        <f t="shared" si="0"/>
        <v>32562.5</v>
      </c>
      <c r="G22" s="63">
        <f t="shared" si="1"/>
        <v>32562.5</v>
      </c>
      <c r="H22" s="61">
        <v>1</v>
      </c>
      <c r="I22" s="63">
        <v>31250.93</v>
      </c>
      <c r="J22" s="63">
        <f t="shared" si="2"/>
        <v>31250.93</v>
      </c>
      <c r="K22" s="61">
        <v>1</v>
      </c>
      <c r="L22" s="63">
        <v>32562.5</v>
      </c>
      <c r="M22" s="63">
        <f t="shared" si="3"/>
        <v>32562.5</v>
      </c>
      <c r="N22" s="61">
        <v>1</v>
      </c>
      <c r="O22" s="63">
        <v>33611</v>
      </c>
      <c r="P22" s="63">
        <f t="shared" si="4"/>
        <v>33611</v>
      </c>
      <c r="Q22" s="61">
        <v>1</v>
      </c>
      <c r="R22" s="63">
        <v>33441</v>
      </c>
      <c r="S22" s="63">
        <f t="shared" si="5"/>
        <v>33441</v>
      </c>
    </row>
    <row r="23" spans="1:19" s="30" customFormat="1" ht="15.75" customHeight="1" x14ac:dyDescent="0.25">
      <c r="A23" s="74">
        <v>18</v>
      </c>
      <c r="B23" s="74" t="s">
        <v>88</v>
      </c>
      <c r="C23" s="75" t="s">
        <v>70</v>
      </c>
      <c r="D23" s="62" t="s">
        <v>45</v>
      </c>
      <c r="E23" s="61">
        <v>1</v>
      </c>
      <c r="F23" s="63">
        <f t="shared" si="0"/>
        <v>16483.5</v>
      </c>
      <c r="G23" s="63">
        <f t="shared" si="1"/>
        <v>16483.5</v>
      </c>
      <c r="H23" s="61">
        <v>1</v>
      </c>
      <c r="I23" s="63">
        <v>25938.55</v>
      </c>
      <c r="J23" s="63">
        <f t="shared" si="2"/>
        <v>25938.55</v>
      </c>
      <c r="K23" s="61">
        <v>1</v>
      </c>
      <c r="L23" s="63">
        <v>16483.5</v>
      </c>
      <c r="M23" s="63">
        <f t="shared" si="3"/>
        <v>16483.5</v>
      </c>
      <c r="N23" s="61">
        <v>1</v>
      </c>
      <c r="O23" s="63">
        <v>17220</v>
      </c>
      <c r="P23" s="63">
        <f t="shared" si="4"/>
        <v>17220</v>
      </c>
      <c r="Q23" s="61">
        <v>1</v>
      </c>
      <c r="R23" s="63">
        <v>17313</v>
      </c>
      <c r="S23" s="63">
        <f t="shared" si="5"/>
        <v>17313</v>
      </c>
    </row>
    <row r="24" spans="1:19" s="33" customFormat="1" ht="14.25" customHeight="1" x14ac:dyDescent="0.25">
      <c r="A24" s="80" t="s">
        <v>12</v>
      </c>
      <c r="B24" s="81"/>
      <c r="C24" s="82"/>
      <c r="D24" s="20"/>
      <c r="E24" s="46">
        <f>SUM(E6:E23)</f>
        <v>18</v>
      </c>
      <c r="F24" s="46"/>
      <c r="G24" s="46">
        <f>SUM(G6:G23)</f>
        <v>196869</v>
      </c>
      <c r="H24" s="46">
        <f>SUM(H6:H23)</f>
        <v>18</v>
      </c>
      <c r="I24" s="46"/>
      <c r="J24" s="46">
        <f>SUM(J6:J23)</f>
        <v>192748.50999999995</v>
      </c>
      <c r="K24" s="46">
        <f>SUM(K6:K23)</f>
        <v>18</v>
      </c>
      <c r="L24" s="46"/>
      <c r="M24" s="46">
        <f>SUM(M6:M23)</f>
        <v>196869</v>
      </c>
      <c r="N24" s="46">
        <f>SUM(N6:N23)</f>
        <v>18</v>
      </c>
      <c r="O24" s="46"/>
      <c r="P24" s="46">
        <f>SUM(P6:P23)</f>
        <v>200672</v>
      </c>
      <c r="Q24" s="46">
        <f>SUM(Q6:Q23)</f>
        <v>18</v>
      </c>
      <c r="R24" s="46"/>
      <c r="S24" s="46">
        <f>SUM(S6:S23)</f>
        <v>203551.7</v>
      </c>
    </row>
    <row r="25" spans="1:19" s="35" customFormat="1" x14ac:dyDescent="0.25">
      <c r="A25" s="80" t="s">
        <v>13</v>
      </c>
      <c r="B25" s="81"/>
      <c r="C25" s="82"/>
      <c r="D25" s="34"/>
      <c r="E25" s="34"/>
      <c r="F25" s="34"/>
      <c r="G25" s="34">
        <f>G26-G24</f>
        <v>39373.799999999988</v>
      </c>
      <c r="H25" s="34"/>
      <c r="I25" s="34"/>
      <c r="J25" s="34">
        <f>J26-J24</f>
        <v>38549.70199999999</v>
      </c>
      <c r="K25" s="34"/>
      <c r="L25" s="34"/>
      <c r="M25" s="34">
        <f>M26-M24</f>
        <v>39373.799999999988</v>
      </c>
      <c r="N25" s="34"/>
      <c r="O25" s="34"/>
      <c r="P25" s="34">
        <f>P26-P24</f>
        <v>40134.399999999994</v>
      </c>
      <c r="Q25" s="34"/>
      <c r="R25" s="34"/>
      <c r="S25" s="34">
        <f>S26-S24</f>
        <v>40710.339999999997</v>
      </c>
    </row>
    <row r="26" spans="1:19" s="35" customFormat="1" x14ac:dyDescent="0.25">
      <c r="A26" s="80" t="s">
        <v>3</v>
      </c>
      <c r="B26" s="81"/>
      <c r="C26" s="82"/>
      <c r="D26" s="22"/>
      <c r="E26" s="22"/>
      <c r="F26" s="22"/>
      <c r="G26" s="22">
        <f>G24*1.2</f>
        <v>236242.8</v>
      </c>
      <c r="H26" s="22"/>
      <c r="I26" s="22"/>
      <c r="J26" s="22">
        <f>J24*1.2</f>
        <v>231298.21199999994</v>
      </c>
      <c r="K26" s="22"/>
      <c r="L26" s="22"/>
      <c r="M26" s="22">
        <f>M24*1.2</f>
        <v>236242.8</v>
      </c>
      <c r="N26" s="22"/>
      <c r="O26" s="22"/>
      <c r="P26" s="22">
        <f>P24*1.2</f>
        <v>240806.39999999999</v>
      </c>
      <c r="Q26" s="22"/>
      <c r="R26" s="22"/>
      <c r="S26" s="22">
        <f>S24*1.2</f>
        <v>244262.04</v>
      </c>
    </row>
    <row r="27" spans="1:19" ht="9" customHeight="1" x14ac:dyDescent="0.25"/>
    <row r="28" spans="1:19" x14ac:dyDescent="0.25">
      <c r="B28" s="83" t="s">
        <v>8</v>
      </c>
      <c r="C28" s="83"/>
      <c r="D28" s="83"/>
      <c r="E28" s="83"/>
      <c r="F28" s="83"/>
      <c r="G28" s="83"/>
      <c r="H28" s="83"/>
      <c r="I28" s="83"/>
      <c r="J28" s="83"/>
      <c r="K28" s="55"/>
      <c r="L28" s="55"/>
      <c r="M28" s="55"/>
      <c r="N28" s="70"/>
      <c r="O28" s="70"/>
      <c r="P28" s="70"/>
      <c r="Q28" s="70"/>
      <c r="R28" s="70"/>
      <c r="S28" s="70"/>
    </row>
    <row r="29" spans="1:19" x14ac:dyDescent="0.25">
      <c r="B29" s="67" t="s">
        <v>93</v>
      </c>
      <c r="C29" s="67"/>
      <c r="D29" s="67"/>
      <c r="E29" s="55"/>
      <c r="F29" s="55"/>
      <c r="G29" s="55"/>
      <c r="H29" s="55"/>
      <c r="I29" s="67"/>
      <c r="J29" s="55"/>
      <c r="K29" s="55"/>
      <c r="L29" s="55"/>
      <c r="M29" s="55"/>
      <c r="N29" s="70"/>
      <c r="O29" s="70"/>
      <c r="P29" s="70"/>
      <c r="Q29" s="70"/>
      <c r="R29" s="70"/>
      <c r="S29" s="70"/>
    </row>
    <row r="30" spans="1:19" x14ac:dyDescent="0.25">
      <c r="B30" s="84" t="s">
        <v>14</v>
      </c>
      <c r="C30" s="84"/>
      <c r="D30" s="84"/>
      <c r="E30" s="84"/>
      <c r="F30" s="84"/>
      <c r="G30" s="84"/>
      <c r="H30" s="84"/>
      <c r="I30" s="84"/>
      <c r="J30" s="84"/>
      <c r="K30" s="54"/>
      <c r="L30" s="54"/>
      <c r="M30" s="54"/>
      <c r="N30" s="71"/>
      <c r="O30" s="71"/>
      <c r="P30" s="71"/>
      <c r="Q30" s="71"/>
      <c r="R30" s="71"/>
      <c r="S30" s="71"/>
    </row>
    <row r="31" spans="1:19" ht="15" customHeight="1" x14ac:dyDescent="0.25">
      <c r="B31" s="1" t="s">
        <v>15</v>
      </c>
      <c r="C31" s="1"/>
      <c r="E31" s="13"/>
      <c r="F31" s="13"/>
      <c r="G31" s="1"/>
      <c r="R31" s="1"/>
      <c r="S31" s="1"/>
    </row>
    <row r="32" spans="1:19" ht="13.5" customHeight="1" x14ac:dyDescent="0.25">
      <c r="C32" s="1"/>
      <c r="E32" s="13"/>
      <c r="F32" s="13"/>
      <c r="G32" s="1"/>
      <c r="R32" s="1"/>
      <c r="S32" s="1"/>
    </row>
    <row r="33" spans="1:21" ht="15.75" customHeight="1" x14ac:dyDescent="0.25">
      <c r="E33" s="2"/>
      <c r="G33" s="1"/>
      <c r="R33" s="1"/>
      <c r="S33" s="1"/>
    </row>
    <row r="34" spans="1:21" s="7" customFormat="1" x14ac:dyDescent="0.25">
      <c r="A34" s="1"/>
      <c r="B34" s="85" t="s">
        <v>28</v>
      </c>
      <c r="C34" s="85"/>
      <c r="D34" s="85"/>
      <c r="E34" s="85"/>
      <c r="F34" s="85"/>
      <c r="G34" s="85"/>
      <c r="H34" s="1"/>
      <c r="I34" s="29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21" s="7" customFormat="1" x14ac:dyDescent="0.25">
      <c r="A35" s="1"/>
      <c r="B35" s="1"/>
      <c r="C35" s="1"/>
      <c r="D35" s="1"/>
      <c r="E35" s="13"/>
      <c r="F35" s="13"/>
      <c r="G35" s="1"/>
      <c r="H35" s="1"/>
      <c r="I35" s="29"/>
      <c r="J35" s="1"/>
      <c r="K35" s="1"/>
      <c r="L35" s="1"/>
      <c r="M35" s="1"/>
      <c r="N35" s="3"/>
      <c r="O35" s="3"/>
      <c r="P35" s="56"/>
      <c r="Q35" s="56"/>
      <c r="R35" s="66"/>
      <c r="S35" s="9"/>
    </row>
    <row r="36" spans="1:21" s="7" customFormat="1" x14ac:dyDescent="0.25">
      <c r="A36" s="1"/>
      <c r="B36" s="86" t="s">
        <v>46</v>
      </c>
      <c r="C36" s="86"/>
      <c r="D36" s="86"/>
      <c r="E36" s="86"/>
      <c r="F36" s="86"/>
      <c r="G36" s="86"/>
      <c r="H36" s="1"/>
      <c r="I36" s="29"/>
      <c r="J36" s="1"/>
      <c r="K36" s="1"/>
      <c r="L36" s="13" t="s">
        <v>47</v>
      </c>
      <c r="M36" s="1"/>
      <c r="N36" s="59"/>
      <c r="O36" s="59"/>
      <c r="P36" s="56"/>
      <c r="Q36" s="56"/>
      <c r="R36" s="66"/>
      <c r="S36" s="9"/>
    </row>
    <row r="37" spans="1:21" s="7" customFormat="1" x14ac:dyDescent="0.25">
      <c r="A37" s="1"/>
      <c r="B37" s="1"/>
      <c r="C37" s="4"/>
      <c r="D37" s="1"/>
      <c r="E37" s="2"/>
      <c r="F37" s="2"/>
      <c r="G37" s="1"/>
      <c r="H37" s="1"/>
      <c r="I37" s="29"/>
      <c r="J37" s="1"/>
      <c r="K37" s="1"/>
      <c r="L37" s="1"/>
      <c r="M37" s="1"/>
      <c r="N37" s="59"/>
      <c r="O37" s="59"/>
      <c r="P37" s="56"/>
      <c r="Q37" s="56"/>
      <c r="R37" s="66"/>
      <c r="S37" s="9"/>
    </row>
    <row r="38" spans="1:21" s="7" customFormat="1" x14ac:dyDescent="0.25">
      <c r="A38" s="1"/>
      <c r="B38" s="5" t="s">
        <v>30</v>
      </c>
      <c r="C38" s="4"/>
      <c r="D38" s="1"/>
      <c r="E38" s="2"/>
      <c r="F38" s="2"/>
      <c r="G38" s="1"/>
      <c r="H38" s="1"/>
      <c r="I38" s="29"/>
      <c r="J38" s="1"/>
      <c r="K38" s="1"/>
      <c r="L38" s="1"/>
      <c r="M38" s="1"/>
      <c r="N38" s="59"/>
      <c r="O38" s="59"/>
      <c r="P38" s="56"/>
      <c r="Q38" s="56"/>
      <c r="R38" s="66"/>
      <c r="S38" s="9"/>
    </row>
    <row r="39" spans="1:21" s="7" customFormat="1" x14ac:dyDescent="0.25">
      <c r="A39" s="1"/>
      <c r="B39" s="1"/>
      <c r="C39" s="4"/>
      <c r="D39" s="1"/>
      <c r="E39" s="2"/>
      <c r="F39" s="2"/>
      <c r="G39" s="1"/>
      <c r="H39" s="1"/>
      <c r="I39" s="29"/>
      <c r="J39" s="1"/>
      <c r="K39" s="1"/>
      <c r="L39" s="1"/>
      <c r="M39" s="1"/>
      <c r="N39" s="59"/>
      <c r="O39" s="59"/>
      <c r="P39" s="56"/>
      <c r="Q39" s="56"/>
      <c r="R39" s="66"/>
      <c r="S39" s="9"/>
    </row>
    <row r="40" spans="1:21" s="7" customFormat="1" x14ac:dyDescent="0.25">
      <c r="A40" s="1"/>
      <c r="B40" s="1" t="s">
        <v>48</v>
      </c>
      <c r="C40" s="4"/>
      <c r="D40" s="1"/>
      <c r="E40" s="2"/>
      <c r="F40" s="2"/>
      <c r="G40" s="1"/>
      <c r="H40" s="1"/>
      <c r="I40" s="29"/>
      <c r="J40" s="65"/>
      <c r="K40" s="2" t="s">
        <v>43</v>
      </c>
      <c r="L40" s="65"/>
      <c r="M40" s="1" t="s">
        <v>49</v>
      </c>
      <c r="N40" s="64"/>
      <c r="O40" s="64"/>
      <c r="P40" s="64"/>
      <c r="Q40" s="64"/>
      <c r="R40" s="66"/>
      <c r="S40" s="9"/>
    </row>
    <row r="41" spans="1:21" s="7" customFormat="1" x14ac:dyDescent="0.25">
      <c r="A41" s="1"/>
      <c r="B41" s="59"/>
      <c r="C41" s="59"/>
      <c r="D41" s="59"/>
      <c r="E41" s="59"/>
      <c r="F41" s="59"/>
      <c r="G41" s="59"/>
      <c r="H41" s="59"/>
      <c r="I41" s="68"/>
      <c r="J41" s="59"/>
      <c r="K41" s="59"/>
      <c r="L41" s="59"/>
      <c r="M41" s="59"/>
      <c r="N41" s="59"/>
      <c r="O41" s="59"/>
      <c r="P41" s="56"/>
      <c r="Q41" s="56"/>
      <c r="R41" s="66"/>
      <c r="S41" s="9"/>
    </row>
    <row r="42" spans="1:21" s="7" customFormat="1" x14ac:dyDescent="0.25">
      <c r="A42" s="1"/>
      <c r="B42" s="15" t="s">
        <v>52</v>
      </c>
      <c r="C42" s="56"/>
      <c r="D42" s="56"/>
      <c r="E42" s="56"/>
      <c r="F42" s="56"/>
      <c r="G42" s="56"/>
      <c r="H42" s="56"/>
      <c r="I42" s="68"/>
      <c r="J42" s="56"/>
      <c r="K42" s="56"/>
      <c r="L42" s="56"/>
      <c r="M42" s="56"/>
      <c r="N42" s="56"/>
      <c r="O42" s="56"/>
      <c r="P42" s="56"/>
      <c r="Q42" s="56"/>
      <c r="R42" s="66"/>
      <c r="S42" s="9"/>
    </row>
    <row r="43" spans="1:21" s="7" customFormat="1" ht="15" customHeight="1" x14ac:dyDescent="0.25">
      <c r="A43" s="1"/>
      <c r="B43" s="92" t="s">
        <v>42</v>
      </c>
      <c r="C43" s="92"/>
      <c r="D43" s="92"/>
      <c r="E43" s="92"/>
      <c r="F43" s="92"/>
      <c r="G43" s="92"/>
      <c r="H43" s="92"/>
      <c r="I43" s="92"/>
      <c r="J43" s="92"/>
      <c r="K43" s="72"/>
      <c r="L43" s="13" t="s">
        <v>44</v>
      </c>
      <c r="M43" s="73"/>
      <c r="N43" s="3"/>
      <c r="O43" s="3"/>
      <c r="P43" s="56"/>
      <c r="Q43" s="56"/>
      <c r="R43" s="66"/>
      <c r="S43" s="9"/>
    </row>
    <row r="44" spans="1:21" s="7" customFormat="1" ht="15" customHeight="1" x14ac:dyDescent="0.25">
      <c r="C44" s="15"/>
      <c r="D44" s="15"/>
      <c r="E44" s="16"/>
      <c r="F44" s="16"/>
      <c r="I44" s="66"/>
      <c r="N44" s="9"/>
      <c r="O44" s="9"/>
      <c r="P44" s="9"/>
      <c r="Q44" s="9"/>
      <c r="R44" s="66"/>
      <c r="S44" s="9"/>
    </row>
    <row r="45" spans="1:21" s="8" customFormat="1" ht="42" customHeight="1" x14ac:dyDescent="0.25">
      <c r="A45" s="18"/>
      <c r="B45" s="76" t="s">
        <v>51</v>
      </c>
      <c r="C45" s="76"/>
      <c r="D45" s="76"/>
      <c r="E45" s="76"/>
      <c r="F45" s="76"/>
      <c r="G45" s="76"/>
      <c r="H45" s="76"/>
      <c r="I45" s="69"/>
      <c r="J45" s="28"/>
      <c r="K45" s="28"/>
      <c r="L45" s="28"/>
      <c r="M45" s="76" t="s">
        <v>17</v>
      </c>
      <c r="N45" s="76"/>
      <c r="O45" s="76"/>
      <c r="P45" s="27"/>
      <c r="Q45" s="76"/>
      <c r="R45" s="76"/>
      <c r="S45" s="76"/>
      <c r="T45" s="27"/>
      <c r="U45" s="27"/>
    </row>
    <row r="46" spans="1:21" x14ac:dyDescent="0.25">
      <c r="A46" s="7"/>
      <c r="B46" s="10"/>
      <c r="C46" s="14"/>
      <c r="D46" s="10"/>
      <c r="E46" s="11"/>
      <c r="F46" s="12"/>
      <c r="G46" s="7"/>
      <c r="H46" s="7"/>
      <c r="I46" s="66"/>
      <c r="J46" s="7"/>
      <c r="K46" s="7"/>
      <c r="L46" s="7"/>
      <c r="M46" s="7"/>
      <c r="N46" s="9"/>
      <c r="O46" s="9"/>
      <c r="P46" s="9"/>
      <c r="Q46" s="9"/>
    </row>
    <row r="47" spans="1:21" x14ac:dyDescent="0.25">
      <c r="E47" s="2"/>
      <c r="G47" s="1"/>
      <c r="N47" s="8"/>
      <c r="O47" s="8"/>
      <c r="P47" s="8"/>
      <c r="Q47" s="8"/>
    </row>
    <row r="48" spans="1:21" x14ac:dyDescent="0.25">
      <c r="E48" s="2"/>
      <c r="G48" s="1"/>
      <c r="N48" s="8"/>
      <c r="O48" s="8"/>
      <c r="P48" s="8"/>
      <c r="Q48" s="8"/>
    </row>
  </sheetData>
  <mergeCells count="22">
    <mergeCell ref="B45:H45"/>
    <mergeCell ref="Q45:S45"/>
    <mergeCell ref="Q4:S4"/>
    <mergeCell ref="A24:C24"/>
    <mergeCell ref="A25:C25"/>
    <mergeCell ref="A26:C26"/>
    <mergeCell ref="B28:J28"/>
    <mergeCell ref="B30:J30"/>
    <mergeCell ref="B34:G34"/>
    <mergeCell ref="B36:G36"/>
    <mergeCell ref="M45:O45"/>
    <mergeCell ref="B43:J43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Свод</vt:lpstr>
      <vt:lpstr>ВР</vt:lpstr>
      <vt:lpstr>ЛП</vt:lpstr>
      <vt:lpstr>ОР</vt:lpstr>
      <vt:lpstr>СМ</vt:lpstr>
      <vt:lpstr>ТМ</vt:lpstr>
      <vt:lpstr>ТВ</vt:lpstr>
      <vt:lpstr>ЯР</vt:lpstr>
      <vt:lpstr>ВР!Область_печати</vt:lpstr>
      <vt:lpstr>ЛП!Область_печати</vt:lpstr>
      <vt:lpstr>ОР!Область_печати</vt:lpstr>
      <vt:lpstr>Свод!Область_печати</vt:lpstr>
      <vt:lpstr>СМ!Область_печати</vt:lpstr>
      <vt:lpstr>ТВ!Область_печати</vt:lpstr>
      <vt:lpstr>ТМ!Область_печати</vt:lpstr>
      <vt:lpstr>ЯР!Область_печати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Охрана труда</cp:lastModifiedBy>
  <cp:lastPrinted>2025-03-27T13:46:59Z</cp:lastPrinted>
  <dcterms:created xsi:type="dcterms:W3CDTF">2014-06-26T05:52:50Z</dcterms:created>
  <dcterms:modified xsi:type="dcterms:W3CDTF">2025-06-02T13:57:57Z</dcterms:modified>
</cp:coreProperties>
</file>